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Aravete19" sheetId="1" r:id="rId1"/>
  </sheets>
  <definedNames/>
  <calcPr fullCalcOnLoad="1"/>
</workbook>
</file>

<file path=xl/sharedStrings.xml><?xml version="1.0" encoding="utf-8"?>
<sst xmlns="http://schemas.openxmlformats.org/spreadsheetml/2006/main" count="581" uniqueCount="245">
  <si>
    <t>Võistleja</t>
  </si>
  <si>
    <t>Võistluse käik</t>
  </si>
  <si>
    <t>Saavutatud tulemused</t>
  </si>
  <si>
    <t>Nimi</t>
  </si>
  <si>
    <t>Klubi</t>
  </si>
  <si>
    <t>Sünniaasta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</si>
  <si>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</si>
  <si>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</si>
  <si>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</si>
  <si>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</si>
  <si>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</si>
  <si>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</si>
  <si>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Jrk nr</t>
  </si>
  <si>
    <t>Žürii:</t>
  </si>
  <si>
    <t>Koht</t>
  </si>
  <si>
    <t>Aravete kooli spordihoone</t>
  </si>
  <si>
    <t>Koef.</t>
  </si>
  <si>
    <t>Rebimine</t>
  </si>
  <si>
    <t>Tõukamine</t>
  </si>
  <si>
    <t>Summa</t>
  </si>
  <si>
    <t>Aeg:</t>
  </si>
  <si>
    <t>Riho Kägo</t>
  </si>
  <si>
    <t>I grupp</t>
  </si>
  <si>
    <t>Terje Retter</t>
  </si>
  <si>
    <t>Marju Vaagen</t>
  </si>
  <si>
    <t>Laura-Liset Lepp</t>
  </si>
  <si>
    <t>Paula-Helena Kuklane</t>
  </si>
  <si>
    <t>Mariliis Sepper</t>
  </si>
  <si>
    <t>Emma Kivirand</t>
  </si>
  <si>
    <t>Maria Merilo</t>
  </si>
  <si>
    <t>Merit Mandel</t>
  </si>
  <si>
    <t>Leelia Janok</t>
  </si>
  <si>
    <t>Rena Rikk</t>
  </si>
  <si>
    <t>Triin Põdersoo</t>
  </si>
  <si>
    <t>Kelly Pedak</t>
  </si>
  <si>
    <t>Laura Savik</t>
  </si>
  <si>
    <t>Marit Mäesaar</t>
  </si>
  <si>
    <t>Marianna Bogdanova</t>
  </si>
  <si>
    <t>MV</t>
  </si>
  <si>
    <t>Edu</t>
  </si>
  <si>
    <t>Vargamäe</t>
  </si>
  <si>
    <t>TÜASK</t>
  </si>
  <si>
    <t>Jõud Junior</t>
  </si>
  <si>
    <t>Kaalumiskohtunik:</t>
  </si>
  <si>
    <t>Abilised:</t>
  </si>
  <si>
    <t>Ants Rosenbaum</t>
  </si>
  <si>
    <t>Ruslan šiškunov</t>
  </si>
  <si>
    <t>Vaho Tabur</t>
  </si>
  <si>
    <t>Maidu Tiits</t>
  </si>
  <si>
    <t>Naised -49 kg</t>
  </si>
  <si>
    <t>Naised -59 kg</t>
  </si>
  <si>
    <t>Naised -71 kg</t>
  </si>
  <si>
    <t>Naised -87 kg</t>
  </si>
  <si>
    <t>Taimu Viir</t>
  </si>
  <si>
    <t>Eliise Tuisk</t>
  </si>
  <si>
    <t>Vivian Urbanus</t>
  </si>
  <si>
    <t>36x</t>
  </si>
  <si>
    <t>37x</t>
  </si>
  <si>
    <t>40x</t>
  </si>
  <si>
    <t>41x</t>
  </si>
  <si>
    <t>43x</t>
  </si>
  <si>
    <t>50x</t>
  </si>
  <si>
    <t>52x</t>
  </si>
  <si>
    <t>60x</t>
  </si>
  <si>
    <t>61x</t>
  </si>
  <si>
    <t>75x</t>
  </si>
  <si>
    <t>31x</t>
  </si>
  <si>
    <t>46x</t>
  </si>
  <si>
    <t>53x</t>
  </si>
  <si>
    <t>-</t>
  </si>
  <si>
    <t>55x</t>
  </si>
  <si>
    <t>56x</t>
  </si>
  <si>
    <t>67x</t>
  </si>
  <si>
    <t>70x</t>
  </si>
  <si>
    <t>71x</t>
  </si>
  <si>
    <t>78x</t>
  </si>
  <si>
    <t>Mirdo Ellermaa</t>
  </si>
  <si>
    <t>Prohor Kimmer</t>
  </si>
  <si>
    <t>Mirko Matsalu</t>
  </si>
  <si>
    <t>Marat Vikultsev</t>
  </si>
  <si>
    <t>Maiko Jalast</t>
  </si>
  <si>
    <t>Aleksander Jermakov</t>
  </si>
  <si>
    <t>Airingas Jasaitis</t>
  </si>
  <si>
    <t>Endel Mattiisen</t>
  </si>
  <si>
    <t>Kait Viks</t>
  </si>
  <si>
    <t>Armas Reisel</t>
  </si>
  <si>
    <t>Ander Kildvee</t>
  </si>
  <si>
    <t>Domantas Jasudis</t>
  </si>
  <si>
    <t>Erik Raagmets</t>
  </si>
  <si>
    <t>Artur Kasjanov</t>
  </si>
  <si>
    <t>Leedu</t>
  </si>
  <si>
    <t>Kalju</t>
  </si>
  <si>
    <t>Ülo</t>
  </si>
  <si>
    <t>Eduard Kaljapulk</t>
  </si>
  <si>
    <t>Mehed -55 kg</t>
  </si>
  <si>
    <t>Mehed -61 kg</t>
  </si>
  <si>
    <t>Mehed -67 kg</t>
  </si>
  <si>
    <t>Mehed -73 kg</t>
  </si>
  <si>
    <t>Mehed -81 kg</t>
  </si>
  <si>
    <t>Mehed -40 kg</t>
  </si>
  <si>
    <t>Mehed -49 kg</t>
  </si>
  <si>
    <t>23x</t>
  </si>
  <si>
    <t>25x</t>
  </si>
  <si>
    <t>32x</t>
  </si>
  <si>
    <t>33x</t>
  </si>
  <si>
    <t>42x</t>
  </si>
  <si>
    <t>48x</t>
  </si>
  <si>
    <t>86x</t>
  </si>
  <si>
    <t>26x</t>
  </si>
  <si>
    <t>34x</t>
  </si>
  <si>
    <t>45x</t>
  </si>
  <si>
    <t>54x</t>
  </si>
  <si>
    <t>74x</t>
  </si>
  <si>
    <t>Maksym Semikin</t>
  </si>
  <si>
    <t>Allar Lelumees</t>
  </si>
  <si>
    <t>Ants Bombul</t>
  </si>
  <si>
    <t>Gert Lehtme</t>
  </si>
  <si>
    <t>Kaspar Laul</t>
  </si>
  <si>
    <t>Rainer Kuusik</t>
  </si>
  <si>
    <t>Karl Joosep Einmann</t>
  </si>
  <si>
    <t>Eduard Mattiisen</t>
  </si>
  <si>
    <t>Mati Karbus</t>
  </si>
  <si>
    <t>Tristan Abel</t>
  </si>
  <si>
    <t>Peeter Vahe</t>
  </si>
  <si>
    <t>Oskar Zdanevits</t>
  </si>
  <si>
    <t>Andrei Vishnjov</t>
  </si>
  <si>
    <t>Rasmus Zarubin</t>
  </si>
  <si>
    <t>100x</t>
  </si>
  <si>
    <t>Sparta</t>
  </si>
  <si>
    <t>Valgevene</t>
  </si>
  <si>
    <t>Mehed -89 kg</t>
  </si>
  <si>
    <t>Mehed -96 kg</t>
  </si>
  <si>
    <t>Mehed -102 kg</t>
  </si>
  <si>
    <t>Mehed -109 kg</t>
  </si>
  <si>
    <t>68x</t>
  </si>
  <si>
    <t>80x</t>
  </si>
  <si>
    <t>87x</t>
  </si>
  <si>
    <t>90x</t>
  </si>
  <si>
    <t>140x</t>
  </si>
  <si>
    <t>147x</t>
  </si>
  <si>
    <t>88x</t>
  </si>
  <si>
    <t>105x</t>
  </si>
  <si>
    <t>107x</t>
  </si>
  <si>
    <t>118x</t>
  </si>
  <si>
    <t>145x</t>
  </si>
  <si>
    <t>Aivar Kõva</t>
  </si>
  <si>
    <t>Verner Friberg</t>
  </si>
  <si>
    <t>Romas Matazinskas</t>
  </si>
  <si>
    <t>Vytautas Marcinkevicius</t>
  </si>
  <si>
    <t>170x</t>
  </si>
  <si>
    <t>Sergejus Filatovas</t>
  </si>
  <si>
    <t>Lauri Kuusk</t>
  </si>
  <si>
    <t>Erkki Kuusk</t>
  </si>
  <si>
    <t>Sverre Ploomipuu</t>
  </si>
  <si>
    <t>Viljandimaa</t>
  </si>
  <si>
    <t>Läänemaa</t>
  </si>
  <si>
    <t>Jõud</t>
  </si>
  <si>
    <t>Mehed -61 kg, M55</t>
  </si>
  <si>
    <t>Mehed -73 kg, M75</t>
  </si>
  <si>
    <t>Mehed -73 kg, M70</t>
  </si>
  <si>
    <t>Mehed -81 kg, M35</t>
  </si>
  <si>
    <t>Mehed -81 kg, M50</t>
  </si>
  <si>
    <t>Mehed -81 kg, M55</t>
  </si>
  <si>
    <t>Mehed -89 kg, M35</t>
  </si>
  <si>
    <t>Juhannes Kask</t>
  </si>
  <si>
    <t>Video:</t>
  </si>
  <si>
    <t>Me. Koef</t>
  </si>
  <si>
    <t>Me. Punktid</t>
  </si>
  <si>
    <t>4. grupp</t>
  </si>
  <si>
    <t>5. grupp</t>
  </si>
  <si>
    <t>8 sportlast</t>
  </si>
  <si>
    <t>47x</t>
  </si>
  <si>
    <t>82x</t>
  </si>
  <si>
    <t>95x</t>
  </si>
  <si>
    <t>110x</t>
  </si>
  <si>
    <t>120x</t>
  </si>
  <si>
    <t>Urmas Treier</t>
  </si>
  <si>
    <t>Endel Põldsalu</t>
  </si>
  <si>
    <t>Akif Rahimov</t>
  </si>
  <si>
    <t>Aivar Zarubin</t>
  </si>
  <si>
    <t>Margus Põldoja</t>
  </si>
  <si>
    <t>Sergei Saburov</t>
  </si>
  <si>
    <t>Aleksander Grišenko</t>
  </si>
  <si>
    <t>Jaanus Hiiemäe</t>
  </si>
  <si>
    <t>Vydas Bernatonis</t>
  </si>
  <si>
    <t>Vjatseslav Varlamov</t>
  </si>
  <si>
    <t>Raido Kalbach</t>
  </si>
  <si>
    <t>Märt Israel</t>
  </si>
  <si>
    <t>Kaido Sirge</t>
  </si>
  <si>
    <t>Andrus Viik</t>
  </si>
  <si>
    <t>Erik Kuningas</t>
  </si>
  <si>
    <t>Renat Kimmer</t>
  </si>
  <si>
    <t>Kestutis Kalunda</t>
  </si>
  <si>
    <t>Arvydas Saumonas</t>
  </si>
  <si>
    <t>Aliksandr Lobach</t>
  </si>
  <si>
    <t>Vitaliy Dronkin</t>
  </si>
  <si>
    <t>Tartumaa</t>
  </si>
  <si>
    <t>Venemaa</t>
  </si>
  <si>
    <t>Indever</t>
  </si>
  <si>
    <t>Mehed -96 kg, M60</t>
  </si>
  <si>
    <t>Mehed -96 kg, M50</t>
  </si>
  <si>
    <t>65x</t>
  </si>
  <si>
    <t>Mehed -102 kg, M50</t>
  </si>
  <si>
    <t>Mehed -102 kg, M40</t>
  </si>
  <si>
    <t>Mehed -102 kg, M45</t>
  </si>
  <si>
    <t>Mehed -102 kg, M60</t>
  </si>
  <si>
    <t>Mehed -109 kg, M40</t>
  </si>
  <si>
    <t>Mehed -109 kg, M45</t>
  </si>
  <si>
    <t>Mehed -109 kg, M50</t>
  </si>
  <si>
    <t>Mehed -109 kg, M55</t>
  </si>
  <si>
    <t>Mehed +109 kg, M35</t>
  </si>
  <si>
    <t>Mehed +109 kg, M40</t>
  </si>
  <si>
    <t>Mehed +109 kg, M45</t>
  </si>
  <si>
    <t>Mehed +109 kg, M55</t>
  </si>
  <si>
    <t>20 sportlast</t>
  </si>
  <si>
    <t>115x</t>
  </si>
  <si>
    <t>117x</t>
  </si>
  <si>
    <t>119x</t>
  </si>
  <si>
    <t>130x</t>
  </si>
  <si>
    <t>131x</t>
  </si>
  <si>
    <t>138x</t>
  </si>
  <si>
    <t>148x</t>
  </si>
  <si>
    <t>150x</t>
  </si>
  <si>
    <t>151x</t>
  </si>
  <si>
    <t>152x</t>
  </si>
  <si>
    <t>155x</t>
  </si>
  <si>
    <t>185x</t>
  </si>
  <si>
    <t>Nimi, veteran</t>
  </si>
  <si>
    <t>Mp</t>
  </si>
  <si>
    <t>Renat Rahimov</t>
  </si>
  <si>
    <t>Arvydas Šaumonas</t>
  </si>
  <si>
    <t>Vidas Bernatonis</t>
  </si>
  <si>
    <t>Eesti veteranide meistrivõistlused 2019 ja XI Mati Kulmu mälestusvõistlus 2019</t>
  </si>
  <si>
    <t>3. grupp</t>
  </si>
  <si>
    <t>Ruslan Šiškunov</t>
  </si>
  <si>
    <t>2. grupp</t>
  </si>
  <si>
    <t>15 sportlast</t>
  </si>
  <si>
    <t>14 sportlast</t>
  </si>
  <si>
    <t>Meesveteranide paremik</t>
  </si>
  <si>
    <t>Aravete Kang meeste paremik</t>
  </si>
  <si>
    <t>Sp</t>
  </si>
  <si>
    <t>Aravete Kang naiste paremik</t>
  </si>
  <si>
    <t>Naisveteranide paremik</t>
  </si>
  <si>
    <t>⃰</t>
  </si>
  <si>
    <t>Mehed -89 kg, M40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</si>
</sst>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"/>
    <numFmt numFmtId="186" formatCode="0.000"/>
    <numFmt numFmtId="187" formatCode="[$-425]d\.\ mmmm\ yyyy&quot;. a.&quot;"/>
    <numFmt numFmtId="188" formatCode="0.00000000"/>
    <numFmt numFmtId="189" formatCode="0.0000000"/>
    <numFmt numFmtId="190" formatCode="0.00000"/>
    <numFmt numFmtId="191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2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3" borderId="5" applyNumberFormat="0" applyFont="0" applyAlignment="0" applyProtection="0"/>
    <xf numFmtId="0" fontId="35" fillId="2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center"/>
      <protection locked="0"/>
    </xf>
    <xf numFmtId="18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5" fontId="0" fillId="0" borderId="12" xfId="0" applyNumberFormat="1" applyFont="1" applyBorder="1" applyAlignment="1" applyProtection="1">
      <alignment horizontal="center"/>
      <protection locked="0"/>
    </xf>
    <xf numFmtId="186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85" fontId="0" fillId="0" borderId="12" xfId="0" applyNumberFormat="1" applyFont="1" applyBorder="1" applyAlignment="1" applyProtection="1">
      <alignment horizontal="center"/>
      <protection locked="0"/>
    </xf>
    <xf numFmtId="185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49" fontId="6" fillId="36" borderId="12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49" fontId="6" fillId="3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9.421875" style="0" customWidth="1"/>
    <col min="4" max="4" width="12.8515625" style="0" customWidth="1"/>
    <col min="5" max="5" width="7.7109375" style="0" customWidth="1"/>
    <col min="6" max="6" width="7.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4" customWidth="1"/>
    <col min="17" max="17" width="7.57421875" style="0" customWidth="1"/>
    <col min="18" max="18" width="7.140625" style="0" customWidth="1"/>
    <col min="19" max="19" width="8.00390625" style="6" customWidth="1"/>
    <col min="20" max="20" width="6.57421875" style="0" customWidth="1"/>
    <col min="21" max="21" width="9.140625" style="30" customWidth="1"/>
  </cols>
  <sheetData>
    <row r="1" spans="1:17" ht="18">
      <c r="A1" s="104" t="s">
        <v>232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5.75">
      <c r="A2" s="1"/>
      <c r="C2" s="3"/>
      <c r="D2" s="2"/>
      <c r="E2" s="105">
        <v>43491</v>
      </c>
      <c r="F2" s="105"/>
      <c r="G2" s="105"/>
      <c r="H2" s="105"/>
      <c r="I2" s="105"/>
      <c r="J2" s="105"/>
      <c r="K2" s="4"/>
      <c r="L2" s="2"/>
      <c r="M2" s="2"/>
      <c r="N2" s="2"/>
      <c r="O2" s="2"/>
      <c r="P2" s="22"/>
      <c r="Q2" s="5"/>
    </row>
    <row r="3" spans="1:17" ht="12.75">
      <c r="A3" s="6"/>
      <c r="B3" s="18"/>
      <c r="D3" s="18"/>
      <c r="E3" s="106" t="s">
        <v>15</v>
      </c>
      <c r="F3" s="106"/>
      <c r="G3" s="106"/>
      <c r="H3" s="106"/>
      <c r="I3" s="106"/>
      <c r="J3" s="106"/>
      <c r="K3" s="7"/>
      <c r="L3" s="7"/>
      <c r="M3" s="8"/>
      <c r="N3" s="9"/>
      <c r="O3" s="9"/>
      <c r="P3" s="23"/>
      <c r="Q3" s="9"/>
    </row>
    <row r="4" spans="1:17" ht="13.5" thickBot="1">
      <c r="A4" s="6"/>
      <c r="B4" s="45" t="s">
        <v>22</v>
      </c>
      <c r="C4" t="s">
        <v>236</v>
      </c>
      <c r="D4" s="18"/>
      <c r="E4" s="31"/>
      <c r="F4" s="31"/>
      <c r="G4" s="31"/>
      <c r="H4" s="31"/>
      <c r="I4" s="31"/>
      <c r="J4" s="31"/>
      <c r="K4" s="7"/>
      <c r="L4" s="7"/>
      <c r="M4" s="8"/>
      <c r="N4" s="9"/>
      <c r="O4" s="9"/>
      <c r="P4" s="23"/>
      <c r="Q4" s="9"/>
    </row>
    <row r="5" spans="1:17" ht="13.5" thickBot="1">
      <c r="A5" s="101" t="s">
        <v>0</v>
      </c>
      <c r="B5" s="84"/>
      <c r="C5" s="84"/>
      <c r="D5" s="84"/>
      <c r="E5" s="84"/>
      <c r="F5" s="85"/>
      <c r="G5" s="83" t="s">
        <v>1</v>
      </c>
      <c r="H5" s="84"/>
      <c r="I5" s="84"/>
      <c r="J5" s="84"/>
      <c r="K5" s="84"/>
      <c r="L5" s="85"/>
      <c r="M5" s="83" t="s">
        <v>2</v>
      </c>
      <c r="N5" s="84"/>
      <c r="O5" s="84"/>
      <c r="P5" s="84"/>
      <c r="Q5" s="86"/>
    </row>
    <row r="6" spans="1:17" ht="12.75" customHeight="1">
      <c r="A6" s="87" t="s">
        <v>12</v>
      </c>
      <c r="B6" s="87" t="s">
        <v>3</v>
      </c>
      <c r="C6" s="87" t="s">
        <v>5</v>
      </c>
      <c r="D6" s="87" t="s">
        <v>4</v>
      </c>
      <c r="E6" s="97" t="s">
        <v>6</v>
      </c>
      <c r="F6" s="99" t="s">
        <v>16</v>
      </c>
      <c r="G6" s="78" t="s">
        <v>7</v>
      </c>
      <c r="H6" s="79"/>
      <c r="I6" s="80"/>
      <c r="J6" s="81" t="s">
        <v>8</v>
      </c>
      <c r="K6" s="79"/>
      <c r="L6" s="82"/>
      <c r="M6" s="89" t="s">
        <v>17</v>
      </c>
      <c r="N6" s="91" t="s">
        <v>18</v>
      </c>
      <c r="O6" s="93" t="s">
        <v>19</v>
      </c>
      <c r="P6" s="95" t="s">
        <v>14</v>
      </c>
      <c r="Q6" s="76" t="s">
        <v>9</v>
      </c>
    </row>
    <row r="7" spans="1:17" ht="13.5" thickBot="1">
      <c r="A7" s="88"/>
      <c r="B7" s="88"/>
      <c r="C7" s="88"/>
      <c r="D7" s="88"/>
      <c r="E7" s="98"/>
      <c r="F7" s="100"/>
      <c r="G7" s="11">
        <v>1</v>
      </c>
      <c r="H7" s="11">
        <v>2</v>
      </c>
      <c r="I7" s="12">
        <v>3</v>
      </c>
      <c r="J7" s="11">
        <v>1</v>
      </c>
      <c r="K7" s="11">
        <v>2</v>
      </c>
      <c r="L7" s="12">
        <v>3</v>
      </c>
      <c r="M7" s="90"/>
      <c r="N7" s="92"/>
      <c r="O7" s="94"/>
      <c r="P7" s="96"/>
      <c r="Q7" s="77"/>
    </row>
    <row r="8" spans="1:19" ht="12.75">
      <c r="A8" s="102" t="s">
        <v>49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62" t="s">
        <v>166</v>
      </c>
      <c r="S8" s="48" t="s">
        <v>167</v>
      </c>
    </row>
    <row r="9" spans="1:19" ht="12.75">
      <c r="A9" s="20">
        <v>1</v>
      </c>
      <c r="B9" s="28" t="s">
        <v>24</v>
      </c>
      <c r="C9" s="29">
        <v>1972</v>
      </c>
      <c r="D9" s="29" t="s">
        <v>38</v>
      </c>
      <c r="E9" s="50">
        <v>49</v>
      </c>
      <c r="F9" s="42">
        <f>POWER(10,(0.783497476*(LOG10(E9/153.655)*LOG10(E9/153.655))))</f>
        <v>1.5596441521644349</v>
      </c>
      <c r="G9" s="28">
        <v>17</v>
      </c>
      <c r="H9" s="54">
        <v>19</v>
      </c>
      <c r="I9" s="44">
        <v>21</v>
      </c>
      <c r="J9" s="28">
        <v>27</v>
      </c>
      <c r="K9" s="54">
        <v>29</v>
      </c>
      <c r="L9" s="55" t="s">
        <v>66</v>
      </c>
      <c r="M9" s="25">
        <f>MAX(G9:I9)</f>
        <v>21</v>
      </c>
      <c r="N9" s="25">
        <f>MAX(J9:L9)</f>
        <v>29</v>
      </c>
      <c r="O9" s="26">
        <f>M9+N9</f>
        <v>50</v>
      </c>
      <c r="P9" s="37">
        <v>2</v>
      </c>
      <c r="Q9" s="43">
        <f>O9*F9</f>
        <v>77.98220760822174</v>
      </c>
      <c r="R9" s="61">
        <v>1.217</v>
      </c>
      <c r="S9" s="60">
        <f>PRODUCT(Q9,R9)</f>
        <v>94.90434665920587</v>
      </c>
    </row>
    <row r="10" spans="1:19" ht="13.5" thickBot="1">
      <c r="A10" s="20">
        <v>2</v>
      </c>
      <c r="B10" s="28" t="s">
        <v>28</v>
      </c>
      <c r="C10" s="29">
        <v>2006</v>
      </c>
      <c r="D10" s="29" t="s">
        <v>40</v>
      </c>
      <c r="E10" s="41">
        <v>48.8</v>
      </c>
      <c r="F10" s="42">
        <f>POWER(10,(0.783497476*(LOG10(E10/153.655)*LOG10(E10/153.655))))</f>
        <v>1.5646223483855446</v>
      </c>
      <c r="G10" s="28">
        <v>38</v>
      </c>
      <c r="H10" s="55" t="s">
        <v>59</v>
      </c>
      <c r="I10" s="56" t="s">
        <v>59</v>
      </c>
      <c r="J10" s="28">
        <v>48</v>
      </c>
      <c r="K10" s="55" t="s">
        <v>61</v>
      </c>
      <c r="L10" s="55" t="s">
        <v>69</v>
      </c>
      <c r="M10" s="25">
        <f>MAX(G10:I10)</f>
        <v>38</v>
      </c>
      <c r="N10" s="25">
        <f>MAX(J10:L10)</f>
        <v>48</v>
      </c>
      <c r="O10" s="26">
        <f>M10+N10</f>
        <v>86</v>
      </c>
      <c r="P10" s="37">
        <v>1</v>
      </c>
      <c r="Q10" s="43">
        <f>O10*F10</f>
        <v>134.55752196115682</v>
      </c>
      <c r="R10" s="61"/>
      <c r="S10" s="60"/>
    </row>
    <row r="11" spans="1:19" ht="12.75">
      <c r="A11" s="102" t="s">
        <v>50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61"/>
      <c r="S11" s="60"/>
    </row>
    <row r="12" spans="1:19" ht="12.75">
      <c r="A12" s="20">
        <v>1</v>
      </c>
      <c r="B12" s="28" t="s">
        <v>23</v>
      </c>
      <c r="C12" s="29">
        <v>1975</v>
      </c>
      <c r="D12" s="29" t="s">
        <v>38</v>
      </c>
      <c r="E12" s="41">
        <v>57</v>
      </c>
      <c r="F12" s="42">
        <f>POWER(10,(0.783497476*(LOG10(E12/153.655)*LOG10(E12/153.655))))</f>
        <v>1.3974031853188382</v>
      </c>
      <c r="G12" s="28">
        <v>33</v>
      </c>
      <c r="H12" s="55" t="s">
        <v>56</v>
      </c>
      <c r="I12" s="56" t="s">
        <v>56</v>
      </c>
      <c r="J12" s="28">
        <v>43</v>
      </c>
      <c r="K12" s="55" t="s">
        <v>67</v>
      </c>
      <c r="L12" s="54">
        <v>46</v>
      </c>
      <c r="M12" s="25">
        <f>MAX(G12:I12)</f>
        <v>33</v>
      </c>
      <c r="N12" s="25">
        <f>MAX(J12:L12)</f>
        <v>46</v>
      </c>
      <c r="O12" s="26">
        <f>M12+N12</f>
        <v>79</v>
      </c>
      <c r="P12" s="37">
        <v>5</v>
      </c>
      <c r="Q12" s="43">
        <f>O12*F12</f>
        <v>110.39485164018822</v>
      </c>
      <c r="R12" s="61">
        <v>1.183</v>
      </c>
      <c r="S12" s="60">
        <f>PRODUCT(Q12,R12)</f>
        <v>130.59710949034266</v>
      </c>
    </row>
    <row r="13" spans="1:19" ht="12.75">
      <c r="A13" s="20">
        <v>2</v>
      </c>
      <c r="B13" s="28" t="s">
        <v>29</v>
      </c>
      <c r="C13" s="29">
        <v>2002</v>
      </c>
      <c r="D13" s="29">
        <v>35</v>
      </c>
      <c r="E13" s="41">
        <v>56.5</v>
      </c>
      <c r="F13" s="42">
        <f>POWER(10,(0.783497476*(LOG10(E13/153.655)*LOG10(E13/153.655))))</f>
        <v>1.4057739532684401</v>
      </c>
      <c r="G13" s="28">
        <v>36</v>
      </c>
      <c r="H13" s="55" t="s">
        <v>58</v>
      </c>
      <c r="I13" s="56" t="s">
        <v>59</v>
      </c>
      <c r="J13" s="28">
        <v>50</v>
      </c>
      <c r="K13" s="54">
        <v>53</v>
      </c>
      <c r="L13" s="55" t="s">
        <v>70</v>
      </c>
      <c r="M13" s="25">
        <f>MAX(G13:I13)</f>
        <v>36</v>
      </c>
      <c r="N13" s="25">
        <f>MAX(J13:L13)</f>
        <v>53</v>
      </c>
      <c r="O13" s="26">
        <f>M13+N13</f>
        <v>89</v>
      </c>
      <c r="P13" s="37">
        <v>4</v>
      </c>
      <c r="Q13" s="43">
        <f>O13*F13</f>
        <v>125.11388184089117</v>
      </c>
      <c r="R13" s="61"/>
      <c r="S13" s="60"/>
    </row>
    <row r="14" spans="1:20" ht="12.75">
      <c r="A14" s="20">
        <v>3</v>
      </c>
      <c r="B14" s="28" t="s">
        <v>37</v>
      </c>
      <c r="C14" s="29">
        <v>1983</v>
      </c>
      <c r="D14" s="29" t="s">
        <v>38</v>
      </c>
      <c r="E14" s="41">
        <v>58.75</v>
      </c>
      <c r="F14" s="42">
        <f>POWER(10,(0.783497476*(LOG10(E14/153.655)*LOG10(E14/153.655))))</f>
        <v>1.3696005094374915</v>
      </c>
      <c r="G14" s="28">
        <v>39</v>
      </c>
      <c r="H14" s="54">
        <v>41</v>
      </c>
      <c r="I14" s="56" t="s">
        <v>60</v>
      </c>
      <c r="J14" s="28">
        <v>56</v>
      </c>
      <c r="K14" s="54">
        <v>59</v>
      </c>
      <c r="L14" s="54">
        <v>63</v>
      </c>
      <c r="M14" s="25">
        <f>MAX(G14:I14)</f>
        <v>41</v>
      </c>
      <c r="N14" s="25">
        <f>MAX(J14:L14)</f>
        <v>63</v>
      </c>
      <c r="O14" s="26">
        <f>M14+N14</f>
        <v>104</v>
      </c>
      <c r="P14" s="37">
        <v>2</v>
      </c>
      <c r="Q14" s="43">
        <f>O14*F14</f>
        <v>142.4384529814991</v>
      </c>
      <c r="R14" s="61">
        <v>1.087</v>
      </c>
      <c r="S14" s="60">
        <f>PRODUCT(Q14,R14)</f>
        <v>154.83059839088952</v>
      </c>
      <c r="T14" t="s">
        <v>243</v>
      </c>
    </row>
    <row r="15" spans="1:19" ht="12.75">
      <c r="A15" s="20">
        <v>4</v>
      </c>
      <c r="B15" s="28" t="s">
        <v>31</v>
      </c>
      <c r="C15" s="29">
        <v>1986</v>
      </c>
      <c r="D15" s="29">
        <v>35</v>
      </c>
      <c r="E15" s="41">
        <v>54.35</v>
      </c>
      <c r="F15" s="42">
        <f>POWER(10,(0.783497476*(LOG10(E15/153.655)*LOG10(E15/153.655))))</f>
        <v>1.4441410049198848</v>
      </c>
      <c r="G15" s="28">
        <v>40</v>
      </c>
      <c r="H15" s="55" t="s">
        <v>60</v>
      </c>
      <c r="I15" s="44">
        <v>45</v>
      </c>
      <c r="J15" s="28">
        <v>51</v>
      </c>
      <c r="K15" s="54">
        <v>55</v>
      </c>
      <c r="L15" s="54">
        <v>58</v>
      </c>
      <c r="M15" s="25">
        <f>MAX(G15:I15)</f>
        <v>45</v>
      </c>
      <c r="N15" s="25">
        <f>MAX(J15:L15)</f>
        <v>58</v>
      </c>
      <c r="O15" s="26">
        <f>M15+N15</f>
        <v>103</v>
      </c>
      <c r="P15" s="37">
        <v>3</v>
      </c>
      <c r="Q15" s="43">
        <f>O15*F15</f>
        <v>148.74652350674813</v>
      </c>
      <c r="R15" s="61"/>
      <c r="S15" s="60"/>
    </row>
    <row r="16" spans="1:19" ht="13.5" thickBot="1">
      <c r="A16" s="20">
        <v>5</v>
      </c>
      <c r="B16" s="28" t="s">
        <v>30</v>
      </c>
      <c r="C16" s="29">
        <v>1986</v>
      </c>
      <c r="D16" s="29" t="s">
        <v>41</v>
      </c>
      <c r="E16" s="41">
        <v>58.2</v>
      </c>
      <c r="F16" s="42">
        <f>POWER(10,(0.783497476*(LOG10(E16/153.655)*LOG10(E16/153.655))))</f>
        <v>1.3780965547592054</v>
      </c>
      <c r="G16" s="28">
        <v>47</v>
      </c>
      <c r="H16" s="54">
        <v>52</v>
      </c>
      <c r="I16" s="44">
        <v>57</v>
      </c>
      <c r="J16" s="28">
        <v>65</v>
      </c>
      <c r="K16" s="55" t="s">
        <v>73</v>
      </c>
      <c r="L16" s="55" t="s">
        <v>74</v>
      </c>
      <c r="M16" s="25">
        <f>MAX(G16:I16)</f>
        <v>57</v>
      </c>
      <c r="N16" s="25">
        <f>MAX(J16:L16)</f>
        <v>65</v>
      </c>
      <c r="O16" s="26">
        <f>M16+N16</f>
        <v>122</v>
      </c>
      <c r="P16" s="37">
        <v>1</v>
      </c>
      <c r="Q16" s="43">
        <f>O16*F16</f>
        <v>168.12777968062306</v>
      </c>
      <c r="R16" s="61"/>
      <c r="S16" s="60"/>
    </row>
    <row r="17" spans="1:19" ht="12.75">
      <c r="A17" s="102" t="s">
        <v>51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61"/>
      <c r="S17" s="60"/>
    </row>
    <row r="18" spans="1:19" ht="12.75">
      <c r="A18" s="20">
        <v>1</v>
      </c>
      <c r="B18" s="28" t="s">
        <v>35</v>
      </c>
      <c r="C18" s="29">
        <v>1997</v>
      </c>
      <c r="D18" s="29" t="s">
        <v>41</v>
      </c>
      <c r="E18" s="41">
        <v>62.55</v>
      </c>
      <c r="F18" s="42">
        <f aca="true" t="shared" si="0" ref="F18:F24">POWER(10,(0.783497476*(LOG10(E18/153.655)*LOG10(E18/153.655))))</f>
        <v>1.3163313658128435</v>
      </c>
      <c r="G18" s="28">
        <v>30</v>
      </c>
      <c r="H18" s="54">
        <v>34</v>
      </c>
      <c r="I18" s="56" t="s">
        <v>57</v>
      </c>
      <c r="J18" s="28">
        <v>40</v>
      </c>
      <c r="K18" s="54">
        <v>45</v>
      </c>
      <c r="L18" s="55" t="s">
        <v>61</v>
      </c>
      <c r="M18" s="25">
        <f aca="true" t="shared" si="1" ref="M18:M24">MAX(G18:I18)</f>
        <v>34</v>
      </c>
      <c r="N18" s="25">
        <f aca="true" t="shared" si="2" ref="N18:N24">MAX(J18:L18)</f>
        <v>45</v>
      </c>
      <c r="O18" s="26">
        <f aca="true" t="shared" si="3" ref="O18:O24">M18+N18</f>
        <v>79</v>
      </c>
      <c r="P18" s="37">
        <v>6</v>
      </c>
      <c r="Q18" s="43">
        <f aca="true" t="shared" si="4" ref="Q18:Q24">O18*F18</f>
        <v>103.99017789921463</v>
      </c>
      <c r="R18" s="61"/>
      <c r="S18" s="60"/>
    </row>
    <row r="19" spans="1:19" ht="12.75">
      <c r="A19" s="20">
        <v>2</v>
      </c>
      <c r="B19" s="28" t="s">
        <v>32</v>
      </c>
      <c r="C19" s="29">
        <v>2002</v>
      </c>
      <c r="D19" s="29">
        <v>35</v>
      </c>
      <c r="E19" s="41">
        <v>63.6</v>
      </c>
      <c r="F19" s="42">
        <f t="shared" si="0"/>
        <v>1.3031194607515202</v>
      </c>
      <c r="G19" s="28">
        <v>35</v>
      </c>
      <c r="H19" s="55" t="s">
        <v>57</v>
      </c>
      <c r="I19" s="56" t="s">
        <v>57</v>
      </c>
      <c r="J19" s="28">
        <v>50</v>
      </c>
      <c r="K19" s="55" t="s">
        <v>62</v>
      </c>
      <c r="L19" s="55" t="s">
        <v>68</v>
      </c>
      <c r="M19" s="25">
        <f t="shared" si="1"/>
        <v>35</v>
      </c>
      <c r="N19" s="25">
        <f t="shared" si="2"/>
        <v>50</v>
      </c>
      <c r="O19" s="26">
        <f t="shared" si="3"/>
        <v>85</v>
      </c>
      <c r="P19" s="37">
        <v>5</v>
      </c>
      <c r="Q19" s="43">
        <f t="shared" si="4"/>
        <v>110.76515416387922</v>
      </c>
      <c r="R19" s="61"/>
      <c r="S19" s="60"/>
    </row>
    <row r="20" spans="1:19" ht="12.75">
      <c r="A20" s="20">
        <v>3</v>
      </c>
      <c r="B20" s="28" t="s">
        <v>27</v>
      </c>
      <c r="C20" s="29">
        <v>1982</v>
      </c>
      <c r="D20" s="29">
        <v>35</v>
      </c>
      <c r="E20" s="41">
        <v>63.4</v>
      </c>
      <c r="F20" s="42">
        <f t="shared" si="0"/>
        <v>1.3055900173736066</v>
      </c>
      <c r="G20" s="28">
        <v>36</v>
      </c>
      <c r="H20" s="54">
        <v>38</v>
      </c>
      <c r="I20" s="56" t="s">
        <v>58</v>
      </c>
      <c r="J20" s="28">
        <v>58</v>
      </c>
      <c r="K20" s="55" t="s">
        <v>63</v>
      </c>
      <c r="L20" s="54">
        <v>60</v>
      </c>
      <c r="M20" s="25">
        <f t="shared" si="1"/>
        <v>38</v>
      </c>
      <c r="N20" s="25">
        <f t="shared" si="2"/>
        <v>60</v>
      </c>
      <c r="O20" s="26">
        <f t="shared" si="3"/>
        <v>98</v>
      </c>
      <c r="P20" s="37">
        <v>4</v>
      </c>
      <c r="Q20" s="43">
        <f t="shared" si="4"/>
        <v>127.94782170261344</v>
      </c>
      <c r="R20" s="61">
        <v>1.1</v>
      </c>
      <c r="S20" s="60">
        <f>PRODUCT(Q20,R20)</f>
        <v>140.74260387287478</v>
      </c>
    </row>
    <row r="21" spans="1:17" ht="12.75">
      <c r="A21" s="20">
        <v>4</v>
      </c>
      <c r="B21" s="28" t="s">
        <v>26</v>
      </c>
      <c r="C21" s="29">
        <v>1999</v>
      </c>
      <c r="D21" s="29">
        <v>35</v>
      </c>
      <c r="E21" s="41">
        <v>63.9</v>
      </c>
      <c r="F21" s="42">
        <f t="shared" si="0"/>
        <v>1.299453208171034</v>
      </c>
      <c r="G21" s="28">
        <v>45</v>
      </c>
      <c r="H21" s="54">
        <v>47</v>
      </c>
      <c r="I21" s="56" t="s">
        <v>61</v>
      </c>
      <c r="J21" s="28">
        <v>65</v>
      </c>
      <c r="K21" s="55" t="s">
        <v>72</v>
      </c>
      <c r="L21" s="55" t="s">
        <v>72</v>
      </c>
      <c r="M21" s="25">
        <f t="shared" si="1"/>
        <v>47</v>
      </c>
      <c r="N21" s="25">
        <f t="shared" si="2"/>
        <v>65</v>
      </c>
      <c r="O21" s="26">
        <f t="shared" si="3"/>
        <v>112</v>
      </c>
      <c r="P21" s="37">
        <v>2</v>
      </c>
      <c r="Q21" s="43">
        <f t="shared" si="4"/>
        <v>145.5387593151558</v>
      </c>
    </row>
    <row r="22" spans="1:17" ht="12.75">
      <c r="A22" s="20">
        <v>5</v>
      </c>
      <c r="B22" s="28" t="s">
        <v>34</v>
      </c>
      <c r="C22" s="29">
        <v>2003</v>
      </c>
      <c r="D22" s="29" t="s">
        <v>42</v>
      </c>
      <c r="E22" s="41">
        <v>65.45</v>
      </c>
      <c r="F22" s="42">
        <f t="shared" si="0"/>
        <v>1.2812399569472008</v>
      </c>
      <c r="G22" s="28">
        <v>47</v>
      </c>
      <c r="H22" s="54">
        <v>50</v>
      </c>
      <c r="I22" s="56" t="s">
        <v>62</v>
      </c>
      <c r="J22" s="28">
        <v>57</v>
      </c>
      <c r="K22" s="54">
        <v>60</v>
      </c>
      <c r="L22" s="54">
        <v>62</v>
      </c>
      <c r="M22" s="25">
        <f t="shared" si="1"/>
        <v>50</v>
      </c>
      <c r="N22" s="25">
        <f t="shared" si="2"/>
        <v>62</v>
      </c>
      <c r="O22" s="26">
        <f t="shared" si="3"/>
        <v>112</v>
      </c>
      <c r="P22" s="37">
        <v>3</v>
      </c>
      <c r="Q22" s="43">
        <f t="shared" si="4"/>
        <v>143.4988751780865</v>
      </c>
    </row>
    <row r="23" spans="1:17" ht="12.75">
      <c r="A23" s="20">
        <v>6</v>
      </c>
      <c r="B23" s="28" t="s">
        <v>25</v>
      </c>
      <c r="C23" s="29">
        <v>1993</v>
      </c>
      <c r="D23" s="29" t="s">
        <v>39</v>
      </c>
      <c r="E23" s="41">
        <v>67.7</v>
      </c>
      <c r="F23" s="42">
        <f t="shared" si="0"/>
        <v>1.2568224322581683</v>
      </c>
      <c r="G23" s="57" t="s">
        <v>63</v>
      </c>
      <c r="H23" s="55" t="s">
        <v>63</v>
      </c>
      <c r="I23" s="56" t="s">
        <v>64</v>
      </c>
      <c r="J23" s="57" t="s">
        <v>75</v>
      </c>
      <c r="K23" s="55" t="s">
        <v>69</v>
      </c>
      <c r="L23" s="55" t="s">
        <v>69</v>
      </c>
      <c r="M23" s="25">
        <f t="shared" si="1"/>
        <v>0</v>
      </c>
      <c r="N23" s="25">
        <f t="shared" si="2"/>
        <v>0</v>
      </c>
      <c r="O23" s="26">
        <f t="shared" si="3"/>
        <v>0</v>
      </c>
      <c r="P23" s="37">
        <v>7</v>
      </c>
      <c r="Q23" s="43">
        <f t="shared" si="4"/>
        <v>0</v>
      </c>
    </row>
    <row r="24" spans="1:17" ht="13.5" thickBot="1">
      <c r="A24" s="20">
        <v>7</v>
      </c>
      <c r="B24" s="28" t="s">
        <v>33</v>
      </c>
      <c r="C24" s="29">
        <v>1990</v>
      </c>
      <c r="D24" s="29" t="s">
        <v>42</v>
      </c>
      <c r="E24" s="41">
        <v>70.6</v>
      </c>
      <c r="F24" s="42">
        <f t="shared" si="0"/>
        <v>1.2284947006405733</v>
      </c>
      <c r="G24" s="28">
        <v>68</v>
      </c>
      <c r="H24" s="54">
        <v>72</v>
      </c>
      <c r="I24" s="56" t="s">
        <v>65</v>
      </c>
      <c r="J24" s="28">
        <v>82</v>
      </c>
      <c r="K24" s="54">
        <v>86</v>
      </c>
      <c r="L24" s="54">
        <v>89</v>
      </c>
      <c r="M24" s="25">
        <f t="shared" si="1"/>
        <v>72</v>
      </c>
      <c r="N24" s="25">
        <f t="shared" si="2"/>
        <v>89</v>
      </c>
      <c r="O24" s="26">
        <f t="shared" si="3"/>
        <v>161</v>
      </c>
      <c r="P24" s="37">
        <v>1</v>
      </c>
      <c r="Q24" s="43">
        <f t="shared" si="4"/>
        <v>197.7876468031323</v>
      </c>
    </row>
    <row r="25" spans="1:17" ht="12.75">
      <c r="A25" s="102" t="s">
        <v>52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2.75">
      <c r="A26" s="20">
        <v>1</v>
      </c>
      <c r="B26" s="28" t="s">
        <v>36</v>
      </c>
      <c r="C26" s="29">
        <v>1991</v>
      </c>
      <c r="D26" s="29">
        <v>35</v>
      </c>
      <c r="E26" s="41">
        <v>82.55</v>
      </c>
      <c r="F26" s="42">
        <f>POWER(10,(0.783497476*(LOG10(E26/153.655)*LOG10(E26/153.655))))</f>
        <v>1.14036768650471</v>
      </c>
      <c r="G26" s="28">
        <v>45</v>
      </c>
      <c r="H26" s="54">
        <v>48</v>
      </c>
      <c r="I26" s="56" t="s">
        <v>61</v>
      </c>
      <c r="J26" s="28">
        <v>52</v>
      </c>
      <c r="K26" s="54">
        <v>54</v>
      </c>
      <c r="L26" s="55" t="s">
        <v>71</v>
      </c>
      <c r="M26" s="25">
        <f>MAX(G26:I26)</f>
        <v>48</v>
      </c>
      <c r="N26" s="25">
        <f>MAX(J26:L26)</f>
        <v>54</v>
      </c>
      <c r="O26" s="26">
        <f>M26+N26</f>
        <v>102</v>
      </c>
      <c r="P26" s="37">
        <v>1</v>
      </c>
      <c r="Q26" s="43">
        <f>O26*F26</f>
        <v>116.31750402348042</v>
      </c>
    </row>
    <row r="27" spans="1:17" ht="12.75">
      <c r="A27" s="13"/>
      <c r="B27" s="13"/>
      <c r="C27" s="13"/>
      <c r="D27" s="35"/>
      <c r="E27" s="38"/>
      <c r="F27" s="39"/>
      <c r="G27" s="13"/>
      <c r="H27" s="34"/>
      <c r="I27" s="35"/>
      <c r="J27" s="13"/>
      <c r="K27" s="34"/>
      <c r="L27" s="36"/>
      <c r="M27" s="40"/>
      <c r="N27" s="40"/>
      <c r="O27" s="40"/>
      <c r="P27" s="33"/>
      <c r="Q27" s="14"/>
    </row>
    <row r="28" spans="2:14" ht="12.75">
      <c r="B28" s="32" t="s">
        <v>13</v>
      </c>
      <c r="C28" s="47" t="s">
        <v>53</v>
      </c>
      <c r="D28" s="49"/>
      <c r="E28" s="75" t="s">
        <v>11</v>
      </c>
      <c r="F28" s="75"/>
      <c r="G28" s="47" t="s">
        <v>45</v>
      </c>
      <c r="H28" s="47"/>
      <c r="I28" s="48"/>
      <c r="J28" s="32" t="s">
        <v>10</v>
      </c>
      <c r="K28" s="46" t="s">
        <v>21</v>
      </c>
      <c r="M28" t="s">
        <v>44</v>
      </c>
      <c r="N28" s="16" t="s">
        <v>55</v>
      </c>
    </row>
    <row r="29" spans="2:12" ht="12.75">
      <c r="B29" s="13"/>
      <c r="C29" s="47"/>
      <c r="D29" s="49"/>
      <c r="E29" s="7"/>
      <c r="F29" s="8"/>
      <c r="G29" s="47" t="s">
        <v>46</v>
      </c>
      <c r="H29" s="47"/>
      <c r="I29" s="48"/>
      <c r="J29" s="19" t="s">
        <v>20</v>
      </c>
      <c r="K29" t="s">
        <v>54</v>
      </c>
      <c r="L29" s="46"/>
    </row>
    <row r="30" spans="2:11" ht="12.75">
      <c r="B30" s="10"/>
      <c r="C30" s="47"/>
      <c r="D30" s="49"/>
      <c r="E30" s="7"/>
      <c r="F30" s="8"/>
      <c r="G30" s="47" t="s">
        <v>47</v>
      </c>
      <c r="H30" s="15"/>
      <c r="J30" s="7"/>
      <c r="K30" s="7"/>
    </row>
    <row r="31" spans="2:11" ht="12.75">
      <c r="B31" s="10"/>
      <c r="C31" s="47"/>
      <c r="D31" s="49"/>
      <c r="E31" s="7"/>
      <c r="F31" s="19" t="s">
        <v>43</v>
      </c>
      <c r="G31" s="47" t="s">
        <v>48</v>
      </c>
      <c r="H31" s="15"/>
      <c r="J31" s="7"/>
      <c r="K31" s="7"/>
    </row>
    <row r="32" spans="1:11" ht="13.5" thickBot="1">
      <c r="A32" s="6"/>
      <c r="B32" s="45" t="s">
        <v>235</v>
      </c>
      <c r="C32" t="s">
        <v>237</v>
      </c>
      <c r="D32" s="18"/>
      <c r="E32" s="7"/>
      <c r="F32" s="8"/>
      <c r="G32" s="19"/>
      <c r="H32" s="15"/>
      <c r="J32" s="7"/>
      <c r="K32" s="7"/>
    </row>
    <row r="33" spans="1:17" ht="13.5" thickBot="1">
      <c r="A33" s="101" t="s">
        <v>0</v>
      </c>
      <c r="B33" s="84"/>
      <c r="C33" s="84"/>
      <c r="D33" s="84"/>
      <c r="E33" s="84"/>
      <c r="F33" s="85"/>
      <c r="G33" s="83" t="s">
        <v>1</v>
      </c>
      <c r="H33" s="84"/>
      <c r="I33" s="84"/>
      <c r="J33" s="84"/>
      <c r="K33" s="84"/>
      <c r="L33" s="85"/>
      <c r="M33" s="83" t="s">
        <v>2</v>
      </c>
      <c r="N33" s="84"/>
      <c r="O33" s="84"/>
      <c r="P33" s="84"/>
      <c r="Q33" s="86"/>
    </row>
    <row r="34" spans="1:17" ht="12" customHeight="1">
      <c r="A34" s="87" t="s">
        <v>12</v>
      </c>
      <c r="B34" s="87" t="s">
        <v>3</v>
      </c>
      <c r="C34" s="87" t="s">
        <v>5</v>
      </c>
      <c r="D34" s="87" t="s">
        <v>4</v>
      </c>
      <c r="E34" s="97" t="s">
        <v>6</v>
      </c>
      <c r="F34" s="99" t="s">
        <v>16</v>
      </c>
      <c r="G34" s="78" t="s">
        <v>7</v>
      </c>
      <c r="H34" s="79"/>
      <c r="I34" s="80"/>
      <c r="J34" s="81" t="s">
        <v>8</v>
      </c>
      <c r="K34" s="79"/>
      <c r="L34" s="82"/>
      <c r="M34" s="89" t="s">
        <v>17</v>
      </c>
      <c r="N34" s="91" t="s">
        <v>18</v>
      </c>
      <c r="O34" s="93" t="s">
        <v>19</v>
      </c>
      <c r="P34" s="95" t="s">
        <v>14</v>
      </c>
      <c r="Q34" s="76" t="s">
        <v>9</v>
      </c>
    </row>
    <row r="35" spans="1:17" ht="13.5" thickBot="1">
      <c r="A35" s="88"/>
      <c r="B35" s="88"/>
      <c r="C35" s="88"/>
      <c r="D35" s="88"/>
      <c r="E35" s="98"/>
      <c r="F35" s="100"/>
      <c r="G35" s="11">
        <v>1</v>
      </c>
      <c r="H35" s="11">
        <v>2</v>
      </c>
      <c r="I35" s="12">
        <v>3</v>
      </c>
      <c r="J35" s="11">
        <v>1</v>
      </c>
      <c r="K35" s="11">
        <v>2</v>
      </c>
      <c r="L35" s="12">
        <v>3</v>
      </c>
      <c r="M35" s="90"/>
      <c r="N35" s="92"/>
      <c r="O35" s="94"/>
      <c r="P35" s="96"/>
      <c r="Q35" s="77"/>
    </row>
    <row r="36" spans="1:17" ht="12.75">
      <c r="A36" s="74" t="s">
        <v>99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12.75">
      <c r="A37" s="20">
        <v>1</v>
      </c>
      <c r="B37" s="28" t="s">
        <v>76</v>
      </c>
      <c r="C37" s="29">
        <v>2008</v>
      </c>
      <c r="D37" s="21" t="s">
        <v>40</v>
      </c>
      <c r="E37" s="41">
        <v>37.65</v>
      </c>
      <c r="F37" s="42">
        <f>POWER(10,(0.75194503*(LOG10(E37/175.508)*LOG10(E37/175.508))))</f>
        <v>2.1680560950042103</v>
      </c>
      <c r="G37" s="58">
        <v>15</v>
      </c>
      <c r="H37" s="54">
        <v>17</v>
      </c>
      <c r="I37" s="44">
        <v>18</v>
      </c>
      <c r="J37" s="28">
        <v>20</v>
      </c>
      <c r="K37" s="54">
        <v>22</v>
      </c>
      <c r="L37" s="59">
        <v>24</v>
      </c>
      <c r="M37" s="25">
        <f>MAX(G37:I37)</f>
        <v>18</v>
      </c>
      <c r="N37" s="25">
        <f>MAX(J37:L37)</f>
        <v>24</v>
      </c>
      <c r="O37" s="26">
        <f>M37+N37</f>
        <v>42</v>
      </c>
      <c r="P37" s="37">
        <v>2</v>
      </c>
      <c r="Q37" s="43">
        <f>O37*F37</f>
        <v>91.05835599017684</v>
      </c>
    </row>
    <row r="38" spans="1:17" ht="12.75">
      <c r="A38" s="20">
        <v>2</v>
      </c>
      <c r="B38" s="28" t="s">
        <v>77</v>
      </c>
      <c r="C38" s="29">
        <v>2007</v>
      </c>
      <c r="D38" s="21">
        <v>35</v>
      </c>
      <c r="E38" s="41">
        <v>29.1</v>
      </c>
      <c r="F38" s="42">
        <f>POWER(10,(0.75194503*(LOG10(E38/175.508)*LOG10(E38/175.508))))</f>
        <v>2.870498343783525</v>
      </c>
      <c r="G38" s="28">
        <v>24</v>
      </c>
      <c r="H38" s="55" t="s">
        <v>102</v>
      </c>
      <c r="I38" s="44">
        <v>25</v>
      </c>
      <c r="J38" s="28">
        <v>28</v>
      </c>
      <c r="K38" s="59">
        <v>30</v>
      </c>
      <c r="L38" s="54">
        <v>32</v>
      </c>
      <c r="M38" s="25">
        <f>MAX(G38:I38)</f>
        <v>25</v>
      </c>
      <c r="N38" s="25">
        <f>MAX(J38:L38)</f>
        <v>32</v>
      </c>
      <c r="O38" s="26">
        <f>M38+N38</f>
        <v>57</v>
      </c>
      <c r="P38" s="37">
        <v>1</v>
      </c>
      <c r="Q38" s="43">
        <f>O38*F38</f>
        <v>163.61840559566093</v>
      </c>
    </row>
    <row r="39" spans="1:17" ht="12.75">
      <c r="A39" s="74" t="s">
        <v>100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20">
        <v>1</v>
      </c>
      <c r="B40" s="28" t="s">
        <v>78</v>
      </c>
      <c r="C40" s="29">
        <v>2007</v>
      </c>
      <c r="D40" s="21" t="s">
        <v>40</v>
      </c>
      <c r="E40" s="41">
        <v>48.25</v>
      </c>
      <c r="F40" s="42">
        <f>POWER(10,(0.75194503*(LOG10(E40/175.508)*LOG10(E40/175.508))))</f>
        <v>1.7237879785739705</v>
      </c>
      <c r="G40" s="28">
        <v>15</v>
      </c>
      <c r="H40" s="54">
        <v>17</v>
      </c>
      <c r="I40" s="44">
        <v>19</v>
      </c>
      <c r="J40" s="28">
        <v>22</v>
      </c>
      <c r="K40" s="59">
        <v>24</v>
      </c>
      <c r="L40" s="55" t="s">
        <v>108</v>
      </c>
      <c r="M40" s="25">
        <f>MAX(G40:I40)</f>
        <v>19</v>
      </c>
      <c r="N40" s="25">
        <f>MAX(J40:L40)</f>
        <v>24</v>
      </c>
      <c r="O40" s="26">
        <f>M40+N40</f>
        <v>43</v>
      </c>
      <c r="P40" s="37">
        <v>2</v>
      </c>
      <c r="Q40" s="43">
        <f>O40*F40</f>
        <v>74.12288307868073</v>
      </c>
    </row>
    <row r="41" spans="1:17" ht="12.75">
      <c r="A41" s="20">
        <v>2</v>
      </c>
      <c r="B41" s="28" t="s">
        <v>79</v>
      </c>
      <c r="C41" s="29">
        <v>2007</v>
      </c>
      <c r="D41" s="21" t="s">
        <v>42</v>
      </c>
      <c r="E41" s="41">
        <v>42.85</v>
      </c>
      <c r="F41" s="42">
        <f>POWER(10,(0.75194503*(LOG10(E41/175.508)*LOG10(E41/175.508))))</f>
        <v>1.914058137407997</v>
      </c>
      <c r="G41" s="28">
        <v>32</v>
      </c>
      <c r="H41" s="54">
        <v>34</v>
      </c>
      <c r="I41" s="56" t="s">
        <v>56</v>
      </c>
      <c r="J41" s="28">
        <v>41</v>
      </c>
      <c r="K41" s="54">
        <v>43</v>
      </c>
      <c r="L41" s="54">
        <v>45</v>
      </c>
      <c r="M41" s="25">
        <f>MAX(G41:I41)</f>
        <v>34</v>
      </c>
      <c r="N41" s="25">
        <f>MAX(J41:L41)</f>
        <v>45</v>
      </c>
      <c r="O41" s="26">
        <f>M41+N41</f>
        <v>79</v>
      </c>
      <c r="P41" s="37">
        <v>1</v>
      </c>
      <c r="Q41" s="43">
        <f>O41*F41</f>
        <v>151.21059285523177</v>
      </c>
    </row>
    <row r="42" spans="1:17" ht="12.75">
      <c r="A42" s="74" t="s">
        <v>94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>
      <c r="A43" s="20">
        <v>1</v>
      </c>
      <c r="B43" s="28" t="s">
        <v>81</v>
      </c>
      <c r="C43" s="29">
        <v>2005</v>
      </c>
      <c r="D43" s="21" t="s">
        <v>40</v>
      </c>
      <c r="E43" s="41">
        <v>50.9</v>
      </c>
      <c r="F43" s="42">
        <f>POWER(10,(0.75194503*(LOG10(E43/175.508)*LOG10(E43/175.508))))</f>
        <v>1.6493225298991097</v>
      </c>
      <c r="G43" s="28">
        <v>23</v>
      </c>
      <c r="H43" s="55" t="s">
        <v>102</v>
      </c>
      <c r="I43" s="56" t="s">
        <v>102</v>
      </c>
      <c r="J43" s="28">
        <v>30</v>
      </c>
      <c r="K43" s="54">
        <v>32</v>
      </c>
      <c r="L43" s="55" t="s">
        <v>109</v>
      </c>
      <c r="M43" s="25">
        <f>MAX(G43:I43)</f>
        <v>23</v>
      </c>
      <c r="N43" s="25">
        <f>MAX(J43:L43)</f>
        <v>32</v>
      </c>
      <c r="O43" s="26">
        <f>M43+N43</f>
        <v>55</v>
      </c>
      <c r="P43" s="37">
        <v>3</v>
      </c>
      <c r="Q43" s="43">
        <f>O43*F43</f>
        <v>90.71273914445104</v>
      </c>
    </row>
    <row r="44" spans="1:17" ht="12.75">
      <c r="A44" s="20">
        <v>2</v>
      </c>
      <c r="B44" s="28" t="s">
        <v>80</v>
      </c>
      <c r="C44" s="29">
        <v>2006</v>
      </c>
      <c r="D44" s="21" t="s">
        <v>40</v>
      </c>
      <c r="E44" s="41">
        <v>53</v>
      </c>
      <c r="F44" s="42">
        <f>POWER(10,(0.75194503*(LOG10(E44/175.508)*LOG10(E44/175.508))))</f>
        <v>1.597137828647441</v>
      </c>
      <c r="G44" s="28">
        <v>45</v>
      </c>
      <c r="H44" s="55" t="s">
        <v>106</v>
      </c>
      <c r="I44" s="56" t="s">
        <v>61</v>
      </c>
      <c r="J44" s="28">
        <v>57</v>
      </c>
      <c r="K44" s="59">
        <v>61</v>
      </c>
      <c r="L44" s="54">
        <v>63</v>
      </c>
      <c r="M44" s="25">
        <f>MAX(G44:I44)</f>
        <v>45</v>
      </c>
      <c r="N44" s="25">
        <f>MAX(J44:L44)</f>
        <v>63</v>
      </c>
      <c r="O44" s="26">
        <f>M44+N44</f>
        <v>108</v>
      </c>
      <c r="P44" s="37">
        <v>2</v>
      </c>
      <c r="Q44" s="43">
        <f>O44*F44</f>
        <v>172.49088549392363</v>
      </c>
    </row>
    <row r="45" spans="1:17" ht="12.75">
      <c r="A45" s="20">
        <v>3</v>
      </c>
      <c r="B45" s="28" t="s">
        <v>82</v>
      </c>
      <c r="C45" s="29">
        <v>2005</v>
      </c>
      <c r="D45" s="21" t="s">
        <v>90</v>
      </c>
      <c r="E45" s="41">
        <v>53.7</v>
      </c>
      <c r="F45" s="42">
        <f>POWER(10,(0.75194503*(LOG10(E45/175.508)*LOG10(E45/175.508))))</f>
        <v>1.580921629902184</v>
      </c>
      <c r="G45" s="28">
        <v>50</v>
      </c>
      <c r="H45" s="59">
        <v>57</v>
      </c>
      <c r="I45" s="56" t="s">
        <v>64</v>
      </c>
      <c r="J45" s="28">
        <v>65</v>
      </c>
      <c r="K45" s="54">
        <v>70</v>
      </c>
      <c r="L45" s="55" t="s">
        <v>112</v>
      </c>
      <c r="M45" s="25">
        <f>MAX(G45:I45)</f>
        <v>57</v>
      </c>
      <c r="N45" s="25">
        <f>MAX(J45:L45)</f>
        <v>70</v>
      </c>
      <c r="O45" s="26">
        <f>M45+N45</f>
        <v>127</v>
      </c>
      <c r="P45" s="37">
        <v>1</v>
      </c>
      <c r="Q45" s="43">
        <f>O45*F45</f>
        <v>200.77704699757737</v>
      </c>
    </row>
    <row r="46" spans="1:17" ht="12.75">
      <c r="A46" s="74" t="s">
        <v>95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ht="12.75">
      <c r="A47" s="20">
        <v>1</v>
      </c>
      <c r="B47" s="28" t="s">
        <v>83</v>
      </c>
      <c r="C47" s="29">
        <v>2008</v>
      </c>
      <c r="D47" s="21" t="s">
        <v>91</v>
      </c>
      <c r="E47" s="41">
        <v>57.25</v>
      </c>
      <c r="F47" s="42">
        <f>POWER(10,(0.75194503*(LOG10(E47/175.508)*LOG10(E47/175.508))))</f>
        <v>1.5065644603459984</v>
      </c>
      <c r="G47" s="28">
        <v>20</v>
      </c>
      <c r="H47" s="55" t="s">
        <v>101</v>
      </c>
      <c r="I47" s="44">
        <v>23</v>
      </c>
      <c r="J47" s="28">
        <v>24</v>
      </c>
      <c r="K47" s="59">
        <v>27</v>
      </c>
      <c r="L47" s="54">
        <v>30</v>
      </c>
      <c r="M47" s="25">
        <f>MAX(G47:I47)</f>
        <v>23</v>
      </c>
      <c r="N47" s="25">
        <f>MAX(J47:L47)</f>
        <v>30</v>
      </c>
      <c r="O47" s="26">
        <f>M47+N47</f>
        <v>53</v>
      </c>
      <c r="P47" s="37">
        <v>3</v>
      </c>
      <c r="Q47" s="43">
        <f>O47*F47</f>
        <v>79.84791639833792</v>
      </c>
    </row>
    <row r="48" spans="1:17" ht="12.75">
      <c r="A48" s="20">
        <v>2</v>
      </c>
      <c r="B48" s="28" t="s">
        <v>84</v>
      </c>
      <c r="C48" s="29">
        <v>2007</v>
      </c>
      <c r="D48" s="21" t="s">
        <v>40</v>
      </c>
      <c r="E48" s="41">
        <v>55.2</v>
      </c>
      <c r="F48" s="42">
        <f>POWER(10,(0.75194503*(LOG10(E48/175.508)*LOG10(E48/175.508))))</f>
        <v>1.5479730791313449</v>
      </c>
      <c r="G48" s="28">
        <v>30</v>
      </c>
      <c r="H48" s="55" t="s">
        <v>104</v>
      </c>
      <c r="I48" s="56" t="s">
        <v>104</v>
      </c>
      <c r="J48" s="28">
        <v>40</v>
      </c>
      <c r="K48" s="59">
        <v>43</v>
      </c>
      <c r="L48" s="55" t="s">
        <v>110</v>
      </c>
      <c r="M48" s="25">
        <f>MAX(G48:I48)</f>
        <v>30</v>
      </c>
      <c r="N48" s="25">
        <f>MAX(J48:L48)</f>
        <v>43</v>
      </c>
      <c r="O48" s="26">
        <f>M48+N48</f>
        <v>73</v>
      </c>
      <c r="P48" s="37">
        <v>2</v>
      </c>
      <c r="Q48" s="43">
        <f>O48*F48</f>
        <v>113.00203477658818</v>
      </c>
    </row>
    <row r="49" spans="1:17" ht="12.75">
      <c r="A49" s="74" t="s">
        <v>96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.75">
      <c r="A50" s="20">
        <v>1</v>
      </c>
      <c r="B50" s="28" t="s">
        <v>86</v>
      </c>
      <c r="C50" s="29">
        <v>2006</v>
      </c>
      <c r="D50" s="21" t="s">
        <v>42</v>
      </c>
      <c r="E50" s="41">
        <v>62.85</v>
      </c>
      <c r="F50" s="42">
        <f>POWER(10,(0.75194503*(LOG10(E50/175.508)*LOG10(E50/175.508))))</f>
        <v>1.411134101292102</v>
      </c>
      <c r="G50" s="28">
        <v>51</v>
      </c>
      <c r="H50" s="54">
        <v>54</v>
      </c>
      <c r="I50" s="44">
        <v>57</v>
      </c>
      <c r="J50" s="28">
        <v>66</v>
      </c>
      <c r="K50" s="54">
        <v>71</v>
      </c>
      <c r="L50" s="54">
        <v>74</v>
      </c>
      <c r="M50" s="25">
        <f>MAX(G50:I50)</f>
        <v>57</v>
      </c>
      <c r="N50" s="25">
        <f>MAX(J50:L50)</f>
        <v>74</v>
      </c>
      <c r="O50" s="26">
        <f>M50+N50</f>
        <v>131</v>
      </c>
      <c r="P50" s="37">
        <v>2</v>
      </c>
      <c r="Q50" s="43">
        <f>O50*F50</f>
        <v>184.85856726926536</v>
      </c>
    </row>
    <row r="51" spans="1:17" ht="12.75">
      <c r="A51" s="20">
        <v>2</v>
      </c>
      <c r="B51" s="28" t="s">
        <v>85</v>
      </c>
      <c r="C51" s="29">
        <v>2001</v>
      </c>
      <c r="D51" s="21" t="s">
        <v>40</v>
      </c>
      <c r="E51" s="41">
        <v>62.1</v>
      </c>
      <c r="F51" s="42">
        <f>POWER(10,(0.75194503*(LOG10(E51/175.508)*LOG10(E51/175.508))))</f>
        <v>1.4226093539838287</v>
      </c>
      <c r="G51" s="28">
        <v>75</v>
      </c>
      <c r="H51" s="54">
        <v>81</v>
      </c>
      <c r="I51" s="56" t="s">
        <v>107</v>
      </c>
      <c r="J51" s="28">
        <v>95</v>
      </c>
      <c r="K51" s="55" t="s">
        <v>127</v>
      </c>
      <c r="L51" s="55" t="s">
        <v>127</v>
      </c>
      <c r="M51" s="25">
        <f>MAX(G51:I51)</f>
        <v>81</v>
      </c>
      <c r="N51" s="25">
        <f>MAX(J51:L51)</f>
        <v>95</v>
      </c>
      <c r="O51" s="26">
        <f>M51+N51</f>
        <v>176</v>
      </c>
      <c r="P51" s="37">
        <v>1</v>
      </c>
      <c r="Q51" s="43">
        <f>O51*F51</f>
        <v>250.37924630115384</v>
      </c>
    </row>
    <row r="52" spans="1:17" ht="12.75">
      <c r="A52" s="74" t="s">
        <v>97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2.75">
      <c r="A53" s="20">
        <v>1</v>
      </c>
      <c r="B53" s="28" t="s">
        <v>87</v>
      </c>
      <c r="C53" s="29">
        <v>2007</v>
      </c>
      <c r="D53" s="21" t="s">
        <v>90</v>
      </c>
      <c r="E53" s="41">
        <v>67.1</v>
      </c>
      <c r="F53" s="42">
        <f>POWER(10,(0.75194503*(LOG10(E53/175.508)*LOG10(E53/175.508))))</f>
        <v>1.3524319889653047</v>
      </c>
      <c r="G53" s="28">
        <v>25</v>
      </c>
      <c r="H53" s="54">
        <v>30</v>
      </c>
      <c r="I53" s="56" t="s">
        <v>103</v>
      </c>
      <c r="J53" s="28">
        <v>35</v>
      </c>
      <c r="K53" s="54">
        <v>40</v>
      </c>
      <c r="L53" s="54">
        <v>42</v>
      </c>
      <c r="M53" s="25">
        <f>MAX(G53:I53)</f>
        <v>30</v>
      </c>
      <c r="N53" s="25">
        <f>MAX(J53:L53)</f>
        <v>42</v>
      </c>
      <c r="O53" s="26">
        <f>M53+N53</f>
        <v>72</v>
      </c>
      <c r="P53" s="37">
        <v>4</v>
      </c>
      <c r="Q53" s="43">
        <f>O53*F53</f>
        <v>97.37510320550194</v>
      </c>
    </row>
    <row r="54" spans="1:21" ht="12.75">
      <c r="A54" s="20">
        <v>2</v>
      </c>
      <c r="B54" s="44" t="s">
        <v>88</v>
      </c>
      <c r="C54" s="29">
        <v>2003</v>
      </c>
      <c r="D54" s="21" t="s">
        <v>92</v>
      </c>
      <c r="E54" s="51">
        <v>68.95</v>
      </c>
      <c r="F54" s="42">
        <f>POWER(10,(0.75194503*(LOG10(E54/175.508)*LOG10(E54/175.508))))</f>
        <v>1.3298502226118332</v>
      </c>
      <c r="G54" s="28">
        <v>78</v>
      </c>
      <c r="H54" s="59">
        <v>83</v>
      </c>
      <c r="I54" s="56" t="s">
        <v>107</v>
      </c>
      <c r="J54" s="28">
        <v>85</v>
      </c>
      <c r="K54" s="54">
        <v>90</v>
      </c>
      <c r="L54" s="59">
        <v>95</v>
      </c>
      <c r="M54" s="25">
        <f>MAX(G54:I54)</f>
        <v>83</v>
      </c>
      <c r="N54" s="25">
        <f>MAX(J54:L54)</f>
        <v>95</v>
      </c>
      <c r="O54" s="26">
        <f>M54+N54</f>
        <v>178</v>
      </c>
      <c r="P54" s="37">
        <v>1</v>
      </c>
      <c r="Q54" s="43">
        <f>O54*F54</f>
        <v>236.7133396249063</v>
      </c>
      <c r="R54" s="52"/>
      <c r="S54" s="35"/>
      <c r="T54" s="17"/>
      <c r="U54" s="33"/>
    </row>
    <row r="55" spans="1:21" ht="12.75">
      <c r="A55" s="74" t="s">
        <v>98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52"/>
      <c r="S55" s="35"/>
      <c r="T55" s="17"/>
      <c r="U55" s="33"/>
    </row>
    <row r="56" spans="1:21" ht="12.75">
      <c r="A56" s="20">
        <v>1</v>
      </c>
      <c r="B56" s="28" t="s">
        <v>89</v>
      </c>
      <c r="C56" s="29">
        <v>2007</v>
      </c>
      <c r="D56" s="21" t="s">
        <v>42</v>
      </c>
      <c r="E56" s="41">
        <v>73.7</v>
      </c>
      <c r="F56" s="42">
        <f>POWER(10,(0.75194503*(LOG10(E56/175.508)*LOG10(E56/175.508))))</f>
        <v>1.278723095535435</v>
      </c>
      <c r="G56" s="28">
        <v>37</v>
      </c>
      <c r="H56" s="59">
        <v>40</v>
      </c>
      <c r="I56" s="56" t="s">
        <v>105</v>
      </c>
      <c r="J56" s="28">
        <v>50</v>
      </c>
      <c r="K56" s="55" t="s">
        <v>111</v>
      </c>
      <c r="L56" s="55" t="s">
        <v>111</v>
      </c>
      <c r="M56" s="25">
        <f>MAX(G56:I56)</f>
        <v>40</v>
      </c>
      <c r="N56" s="25">
        <f>MAX(J56:L56)</f>
        <v>50</v>
      </c>
      <c r="O56" s="26">
        <f>M56+N56</f>
        <v>90</v>
      </c>
      <c r="P56" s="37">
        <v>7</v>
      </c>
      <c r="Q56" s="43">
        <f>O56*F56</f>
        <v>115.08507859818914</v>
      </c>
      <c r="R56" s="52"/>
      <c r="S56" s="35"/>
      <c r="T56" s="17"/>
      <c r="U56" s="33"/>
    </row>
    <row r="57" spans="18:21" ht="12.75">
      <c r="R57" s="63"/>
      <c r="S57" s="35"/>
      <c r="T57" s="17"/>
      <c r="U57" s="33"/>
    </row>
    <row r="58" spans="1:17" ht="12.75">
      <c r="A58" s="13"/>
      <c r="B58" s="13"/>
      <c r="C58" s="13"/>
      <c r="D58" s="35"/>
      <c r="E58" s="38"/>
      <c r="F58" s="39"/>
      <c r="G58" s="13"/>
      <c r="H58" s="34"/>
      <c r="I58" s="35"/>
      <c r="J58" s="13"/>
      <c r="K58" s="34"/>
      <c r="L58" s="36"/>
      <c r="M58" s="40"/>
      <c r="N58" s="40"/>
      <c r="O58" s="40"/>
      <c r="P58" s="33"/>
      <c r="Q58" s="14"/>
    </row>
    <row r="59" spans="2:14" ht="12.75">
      <c r="B59" s="32" t="s">
        <v>13</v>
      </c>
      <c r="C59" s="47" t="s">
        <v>53</v>
      </c>
      <c r="D59" s="49"/>
      <c r="E59" s="75" t="s">
        <v>11</v>
      </c>
      <c r="F59" s="75"/>
      <c r="G59" s="47" t="s">
        <v>47</v>
      </c>
      <c r="H59" s="47"/>
      <c r="I59" s="48"/>
      <c r="J59" s="32" t="s">
        <v>10</v>
      </c>
      <c r="K59" s="46" t="s">
        <v>21</v>
      </c>
      <c r="M59" t="s">
        <v>44</v>
      </c>
      <c r="N59" s="16" t="s">
        <v>55</v>
      </c>
    </row>
    <row r="60" spans="2:12" ht="12.75">
      <c r="B60" s="13"/>
      <c r="C60" s="47"/>
      <c r="D60" s="49"/>
      <c r="E60" s="7"/>
      <c r="F60" s="8"/>
      <c r="G60" s="47" t="s">
        <v>93</v>
      </c>
      <c r="H60" s="47"/>
      <c r="I60" s="48"/>
      <c r="J60" s="19" t="s">
        <v>20</v>
      </c>
      <c r="K60" t="s">
        <v>54</v>
      </c>
      <c r="L60" s="46"/>
    </row>
    <row r="61" spans="2:14" ht="12.75">
      <c r="B61" s="10"/>
      <c r="C61" s="47"/>
      <c r="D61" s="49"/>
      <c r="E61" s="7"/>
      <c r="F61" s="8"/>
      <c r="G61" s="47" t="s">
        <v>234</v>
      </c>
      <c r="H61" s="15"/>
      <c r="J61" s="7"/>
      <c r="K61" s="7"/>
      <c r="N61" s="27"/>
    </row>
    <row r="62" spans="2:14" ht="12.75">
      <c r="B62" s="10"/>
      <c r="C62" s="47"/>
      <c r="D62" s="49"/>
      <c r="E62" s="7"/>
      <c r="F62" s="19" t="s">
        <v>43</v>
      </c>
      <c r="G62" s="47" t="s">
        <v>48</v>
      </c>
      <c r="H62" s="15"/>
      <c r="J62" s="7"/>
      <c r="K62" s="7"/>
      <c r="N62" s="27"/>
    </row>
    <row r="63" spans="1:11" ht="13.5" thickBot="1">
      <c r="A63" s="6"/>
      <c r="B63" s="45" t="s">
        <v>233</v>
      </c>
      <c r="C63" s="18" t="s">
        <v>236</v>
      </c>
      <c r="D63" s="18"/>
      <c r="E63" s="7"/>
      <c r="F63" s="8"/>
      <c r="G63" s="19"/>
      <c r="H63" s="15"/>
      <c r="J63" s="7"/>
      <c r="K63" s="7"/>
    </row>
    <row r="64" spans="1:17" ht="13.5" thickBot="1">
      <c r="A64" s="101" t="s">
        <v>0</v>
      </c>
      <c r="B64" s="84"/>
      <c r="C64" s="84"/>
      <c r="D64" s="84"/>
      <c r="E64" s="84"/>
      <c r="F64" s="85"/>
      <c r="G64" s="83" t="s">
        <v>1</v>
      </c>
      <c r="H64" s="84"/>
      <c r="I64" s="84"/>
      <c r="J64" s="84"/>
      <c r="K64" s="84"/>
      <c r="L64" s="85"/>
      <c r="M64" s="83" t="s">
        <v>2</v>
      </c>
      <c r="N64" s="84"/>
      <c r="O64" s="84"/>
      <c r="P64" s="84"/>
      <c r="Q64" s="86"/>
    </row>
    <row r="65" spans="1:17" ht="12" customHeight="1">
      <c r="A65" s="87" t="s">
        <v>12</v>
      </c>
      <c r="B65" s="87" t="s">
        <v>3</v>
      </c>
      <c r="C65" s="87" t="s">
        <v>5</v>
      </c>
      <c r="D65" s="87" t="s">
        <v>4</v>
      </c>
      <c r="E65" s="97" t="s">
        <v>6</v>
      </c>
      <c r="F65" s="99" t="s">
        <v>16</v>
      </c>
      <c r="G65" s="78" t="s">
        <v>7</v>
      </c>
      <c r="H65" s="79"/>
      <c r="I65" s="80"/>
      <c r="J65" s="81" t="s">
        <v>8</v>
      </c>
      <c r="K65" s="79"/>
      <c r="L65" s="82"/>
      <c r="M65" s="89" t="s">
        <v>17</v>
      </c>
      <c r="N65" s="91" t="s">
        <v>18</v>
      </c>
      <c r="O65" s="93" t="s">
        <v>19</v>
      </c>
      <c r="P65" s="95" t="s">
        <v>14</v>
      </c>
      <c r="Q65" s="76" t="s">
        <v>9</v>
      </c>
    </row>
    <row r="66" spans="1:17" ht="13.5" thickBot="1">
      <c r="A66" s="88"/>
      <c r="B66" s="88"/>
      <c r="C66" s="88"/>
      <c r="D66" s="88"/>
      <c r="E66" s="98"/>
      <c r="F66" s="100"/>
      <c r="G66" s="11">
        <v>1</v>
      </c>
      <c r="H66" s="11">
        <v>2</v>
      </c>
      <c r="I66" s="12">
        <v>3</v>
      </c>
      <c r="J66" s="11">
        <v>1</v>
      </c>
      <c r="K66" s="11">
        <v>2</v>
      </c>
      <c r="L66" s="12">
        <v>3</v>
      </c>
      <c r="M66" s="90"/>
      <c r="N66" s="92"/>
      <c r="O66" s="94"/>
      <c r="P66" s="96"/>
      <c r="Q66" s="77"/>
    </row>
    <row r="67" spans="1:17" ht="12.75">
      <c r="A67" s="74" t="s">
        <v>98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ht="12.75">
      <c r="A68" s="20">
        <v>1</v>
      </c>
      <c r="B68" s="28" t="s">
        <v>114</v>
      </c>
      <c r="C68" s="29">
        <v>1991</v>
      </c>
      <c r="D68" s="21" t="s">
        <v>40</v>
      </c>
      <c r="E68" s="41">
        <v>76.3</v>
      </c>
      <c r="F68" s="42">
        <f>POWER(10,(0.75194503*(LOG10(E68/175.508)*LOG10(E68/175.508))))</f>
        <v>1.254336340805302</v>
      </c>
      <c r="G68" s="28">
        <v>55</v>
      </c>
      <c r="H68" s="55" t="s">
        <v>63</v>
      </c>
      <c r="I68" s="56" t="s">
        <v>63</v>
      </c>
      <c r="J68" s="28">
        <v>75</v>
      </c>
      <c r="K68" s="55" t="s">
        <v>135</v>
      </c>
      <c r="L68" s="55" t="s">
        <v>135</v>
      </c>
      <c r="M68" s="25">
        <f>MAX(G68:I68)</f>
        <v>55</v>
      </c>
      <c r="N68" s="25">
        <f>MAX(J68:L68)</f>
        <v>75</v>
      </c>
      <c r="O68" s="26">
        <f>M68+N68</f>
        <v>130</v>
      </c>
      <c r="P68" s="37">
        <v>6</v>
      </c>
      <c r="Q68" s="43">
        <f>O68*F68</f>
        <v>163.06372430468926</v>
      </c>
    </row>
    <row r="69" spans="1:17" ht="12.75">
      <c r="A69" s="20">
        <v>2</v>
      </c>
      <c r="B69" s="28" t="s">
        <v>113</v>
      </c>
      <c r="C69" s="29">
        <v>1997</v>
      </c>
      <c r="D69" s="21" t="s">
        <v>41</v>
      </c>
      <c r="E69" s="41">
        <v>78.3</v>
      </c>
      <c r="F69" s="42">
        <f>POWER(10,(0.75194503*(LOG10(E69/175.508)*LOG10(E69/175.508))))</f>
        <v>1.2370725397177662</v>
      </c>
      <c r="G69" s="58">
        <v>70</v>
      </c>
      <c r="H69" s="54">
        <v>75</v>
      </c>
      <c r="I69" s="44">
        <v>78</v>
      </c>
      <c r="J69" s="28">
        <v>90</v>
      </c>
      <c r="K69" s="54">
        <v>96</v>
      </c>
      <c r="L69" s="59">
        <v>100</v>
      </c>
      <c r="M69" s="25">
        <f>MAX(G69:I69)</f>
        <v>78</v>
      </c>
      <c r="N69" s="25">
        <f>MAX(J69:L69)</f>
        <v>100</v>
      </c>
      <c r="O69" s="26">
        <f>M69+N69</f>
        <v>178</v>
      </c>
      <c r="P69" s="37">
        <v>1</v>
      </c>
      <c r="Q69" s="43">
        <f>O69*F69</f>
        <v>220.19891206976237</v>
      </c>
    </row>
    <row r="70" spans="1:17" ht="12.75">
      <c r="A70" s="20">
        <v>3</v>
      </c>
      <c r="B70" s="28" t="s">
        <v>116</v>
      </c>
      <c r="C70" s="29">
        <v>2002</v>
      </c>
      <c r="D70" s="21" t="s">
        <v>92</v>
      </c>
      <c r="E70" s="41">
        <v>80.6</v>
      </c>
      <c r="F70" s="42">
        <f>POWER(10,(0.75194503*(LOG10(E70/175.508)*LOG10(E70/175.508))))</f>
        <v>1.218669185076211</v>
      </c>
      <c r="G70" s="28">
        <v>70</v>
      </c>
      <c r="H70" s="54">
        <v>75</v>
      </c>
      <c r="I70" s="56" t="s">
        <v>75</v>
      </c>
      <c r="J70" s="28">
        <v>80</v>
      </c>
      <c r="K70" s="59">
        <v>85</v>
      </c>
      <c r="L70" s="55" t="s">
        <v>140</v>
      </c>
      <c r="M70" s="25">
        <f>MAX(G70:I70)</f>
        <v>75</v>
      </c>
      <c r="N70" s="25">
        <f>MAX(J70:L70)</f>
        <v>85</v>
      </c>
      <c r="O70" s="26">
        <f>M70+N70</f>
        <v>160</v>
      </c>
      <c r="P70" s="37">
        <v>5</v>
      </c>
      <c r="Q70" s="43">
        <f>O70*F70</f>
        <v>194.98706961219375</v>
      </c>
    </row>
    <row r="71" spans="1:17" ht="12.75">
      <c r="A71" s="74" t="s">
        <v>130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>
      <c r="A72" s="20">
        <v>1</v>
      </c>
      <c r="B72" s="28" t="s">
        <v>120</v>
      </c>
      <c r="C72" s="29">
        <v>2008</v>
      </c>
      <c r="D72" s="21" t="s">
        <v>91</v>
      </c>
      <c r="E72" s="41">
        <v>84.7</v>
      </c>
      <c r="F72" s="42">
        <f aca="true" t="shared" si="5" ref="F72:F80">POWER(10,(0.75194503*(LOG10(E72/175.508)*LOG10(E72/175.508))))</f>
        <v>1.1892765677185477</v>
      </c>
      <c r="G72" s="28">
        <v>23</v>
      </c>
      <c r="H72" s="59">
        <v>26</v>
      </c>
      <c r="I72" s="44">
        <v>30</v>
      </c>
      <c r="J72" s="28">
        <v>33</v>
      </c>
      <c r="K72" s="54">
        <v>37</v>
      </c>
      <c r="L72" s="54">
        <v>40</v>
      </c>
      <c r="M72" s="25">
        <f aca="true" t="shared" si="6" ref="M72:M80">MAX(G72:I72)</f>
        <v>30</v>
      </c>
      <c r="N72" s="25">
        <f aca="true" t="shared" si="7" ref="N72:N80">MAX(J72:L72)</f>
        <v>40</v>
      </c>
      <c r="O72" s="26">
        <f aca="true" t="shared" si="8" ref="O72:O80">M72+N72</f>
        <v>70</v>
      </c>
      <c r="P72" s="37">
        <v>11</v>
      </c>
      <c r="Q72" s="43">
        <f aca="true" t="shared" si="9" ref="Q72:Q80">O72*F72</f>
        <v>83.24935974029835</v>
      </c>
    </row>
    <row r="73" spans="1:17" ht="12.75">
      <c r="A73" s="20">
        <v>2</v>
      </c>
      <c r="B73" s="28" t="s">
        <v>122</v>
      </c>
      <c r="C73" s="29">
        <v>2002</v>
      </c>
      <c r="D73" s="21">
        <v>35</v>
      </c>
      <c r="E73" s="41">
        <v>82.9</v>
      </c>
      <c r="F73" s="42">
        <f t="shared" si="5"/>
        <v>1.2016762015138156</v>
      </c>
      <c r="G73" s="28">
        <v>63</v>
      </c>
      <c r="H73" s="54">
        <v>66</v>
      </c>
      <c r="I73" s="56" t="s">
        <v>134</v>
      </c>
      <c r="J73" s="28">
        <v>80</v>
      </c>
      <c r="K73" s="59">
        <v>84</v>
      </c>
      <c r="L73" s="55" t="s">
        <v>107</v>
      </c>
      <c r="M73" s="25">
        <f t="shared" si="6"/>
        <v>66</v>
      </c>
      <c r="N73" s="25">
        <f t="shared" si="7"/>
        <v>84</v>
      </c>
      <c r="O73" s="26">
        <f t="shared" si="8"/>
        <v>150</v>
      </c>
      <c r="P73" s="37">
        <v>10</v>
      </c>
      <c r="Q73" s="43">
        <f t="shared" si="9"/>
        <v>180.25143022707235</v>
      </c>
    </row>
    <row r="74" spans="1:17" ht="12.75">
      <c r="A74" s="20">
        <v>3</v>
      </c>
      <c r="B74" s="28" t="s">
        <v>119</v>
      </c>
      <c r="C74" s="29">
        <v>1998</v>
      </c>
      <c r="D74" s="21">
        <v>35</v>
      </c>
      <c r="E74" s="41">
        <v>81.1</v>
      </c>
      <c r="F74" s="42">
        <f t="shared" si="5"/>
        <v>1.2148598233318797</v>
      </c>
      <c r="G74" s="28">
        <v>70</v>
      </c>
      <c r="H74" s="59">
        <v>75</v>
      </c>
      <c r="I74" s="56" t="s">
        <v>135</v>
      </c>
      <c r="J74" s="28">
        <v>95</v>
      </c>
      <c r="K74" s="54">
        <v>100</v>
      </c>
      <c r="L74" s="54">
        <v>105</v>
      </c>
      <c r="M74" s="25">
        <f t="shared" si="6"/>
        <v>75</v>
      </c>
      <c r="N74" s="25">
        <f t="shared" si="7"/>
        <v>105</v>
      </c>
      <c r="O74" s="26">
        <f t="shared" si="8"/>
        <v>180</v>
      </c>
      <c r="P74" s="37">
        <v>9</v>
      </c>
      <c r="Q74" s="43">
        <f t="shared" si="9"/>
        <v>218.67476819973834</v>
      </c>
    </row>
    <row r="75" spans="1:17" ht="12.75">
      <c r="A75" s="20">
        <v>4</v>
      </c>
      <c r="B75" s="28" t="s">
        <v>118</v>
      </c>
      <c r="C75" s="29">
        <v>2002</v>
      </c>
      <c r="D75" s="21">
        <v>35</v>
      </c>
      <c r="E75" s="41">
        <v>86</v>
      </c>
      <c r="F75" s="42">
        <f t="shared" si="5"/>
        <v>1.1807772895935045</v>
      </c>
      <c r="G75" s="28">
        <v>78</v>
      </c>
      <c r="H75" s="59">
        <v>82</v>
      </c>
      <c r="I75" s="44">
        <v>86</v>
      </c>
      <c r="J75" s="28">
        <v>100</v>
      </c>
      <c r="K75" s="55" t="s">
        <v>141</v>
      </c>
      <c r="L75" s="54">
        <v>107</v>
      </c>
      <c r="M75" s="25">
        <f t="shared" si="6"/>
        <v>86</v>
      </c>
      <c r="N75" s="25">
        <f t="shared" si="7"/>
        <v>107</v>
      </c>
      <c r="O75" s="26">
        <f t="shared" si="8"/>
        <v>193</v>
      </c>
      <c r="P75" s="37">
        <v>6</v>
      </c>
      <c r="Q75" s="43">
        <f t="shared" si="9"/>
        <v>227.89001689154637</v>
      </c>
    </row>
    <row r="76" spans="1:17" ht="12.75">
      <c r="A76" s="20">
        <v>5</v>
      </c>
      <c r="B76" s="28" t="s">
        <v>117</v>
      </c>
      <c r="C76" s="29">
        <v>2002</v>
      </c>
      <c r="D76" s="21">
        <v>35</v>
      </c>
      <c r="E76" s="41">
        <v>84.15</v>
      </c>
      <c r="F76" s="42">
        <f t="shared" si="5"/>
        <v>1.1929856017253027</v>
      </c>
      <c r="G76" s="28">
        <v>80</v>
      </c>
      <c r="H76" s="54">
        <v>84</v>
      </c>
      <c r="I76" s="56" t="s">
        <v>136</v>
      </c>
      <c r="J76" s="28">
        <v>100</v>
      </c>
      <c r="K76" s="54">
        <v>104</v>
      </c>
      <c r="L76" s="55" t="s">
        <v>142</v>
      </c>
      <c r="M76" s="25">
        <f t="shared" si="6"/>
        <v>84</v>
      </c>
      <c r="N76" s="25">
        <f t="shared" si="7"/>
        <v>104</v>
      </c>
      <c r="O76" s="26">
        <f t="shared" si="8"/>
        <v>188</v>
      </c>
      <c r="P76" s="37">
        <v>7</v>
      </c>
      <c r="Q76" s="43">
        <f t="shared" si="9"/>
        <v>224.2812931243569</v>
      </c>
    </row>
    <row r="77" spans="1:17" ht="12.75">
      <c r="A77" s="20">
        <v>6</v>
      </c>
      <c r="B77" s="28" t="s">
        <v>123</v>
      </c>
      <c r="C77" s="29">
        <v>1998</v>
      </c>
      <c r="D77" s="21" t="s">
        <v>128</v>
      </c>
      <c r="E77" s="41">
        <v>86.1</v>
      </c>
      <c r="F77" s="42">
        <f t="shared" si="5"/>
        <v>1.1801386716100772</v>
      </c>
      <c r="G77" s="28">
        <v>85</v>
      </c>
      <c r="H77" s="55" t="s">
        <v>137</v>
      </c>
      <c r="I77" s="44">
        <v>93</v>
      </c>
      <c r="J77" s="28">
        <v>110</v>
      </c>
      <c r="K77" s="59">
        <v>115</v>
      </c>
      <c r="L77" s="54">
        <v>118</v>
      </c>
      <c r="M77" s="25">
        <f t="shared" si="6"/>
        <v>93</v>
      </c>
      <c r="N77" s="25">
        <f t="shared" si="7"/>
        <v>118</v>
      </c>
      <c r="O77" s="26">
        <f t="shared" si="8"/>
        <v>211</v>
      </c>
      <c r="P77" s="37">
        <v>3</v>
      </c>
      <c r="Q77" s="43">
        <f t="shared" si="9"/>
        <v>249.0092597097263</v>
      </c>
    </row>
    <row r="78" spans="1:17" ht="12.75">
      <c r="A78" s="20">
        <v>7</v>
      </c>
      <c r="B78" s="28" t="s">
        <v>115</v>
      </c>
      <c r="C78" s="29">
        <v>1998</v>
      </c>
      <c r="D78" s="21" t="s">
        <v>40</v>
      </c>
      <c r="E78" s="41">
        <v>86.8</v>
      </c>
      <c r="F78" s="42">
        <f t="shared" si="5"/>
        <v>1.175727369329679</v>
      </c>
      <c r="G78" s="28">
        <v>94</v>
      </c>
      <c r="H78" s="55" t="s">
        <v>127</v>
      </c>
      <c r="I78" s="56" t="s">
        <v>127</v>
      </c>
      <c r="J78" s="28">
        <v>110</v>
      </c>
      <c r="K78" s="54">
        <v>116</v>
      </c>
      <c r="L78" s="55" t="s">
        <v>143</v>
      </c>
      <c r="M78" s="25">
        <f t="shared" si="6"/>
        <v>94</v>
      </c>
      <c r="N78" s="25">
        <f t="shared" si="7"/>
        <v>116</v>
      </c>
      <c r="O78" s="26">
        <f t="shared" si="8"/>
        <v>210</v>
      </c>
      <c r="P78" s="37">
        <v>4</v>
      </c>
      <c r="Q78" s="43">
        <f t="shared" si="9"/>
        <v>246.9027475592326</v>
      </c>
    </row>
    <row r="79" spans="1:17" ht="12.75">
      <c r="A79" s="20">
        <v>8</v>
      </c>
      <c r="B79" s="28" t="s">
        <v>121</v>
      </c>
      <c r="C79" s="29">
        <v>1996</v>
      </c>
      <c r="D79" s="21" t="s">
        <v>40</v>
      </c>
      <c r="E79" s="41">
        <v>86.35</v>
      </c>
      <c r="F79" s="42">
        <f t="shared" si="5"/>
        <v>1.178551403696566</v>
      </c>
      <c r="G79" s="28">
        <v>105</v>
      </c>
      <c r="H79" s="54">
        <v>110</v>
      </c>
      <c r="I79" s="44">
        <v>115</v>
      </c>
      <c r="J79" s="28">
        <v>132</v>
      </c>
      <c r="K79" s="59">
        <v>140</v>
      </c>
      <c r="L79" s="55" t="s">
        <v>144</v>
      </c>
      <c r="M79" s="25">
        <f t="shared" si="6"/>
        <v>115</v>
      </c>
      <c r="N79" s="25">
        <f t="shared" si="7"/>
        <v>140</v>
      </c>
      <c r="O79" s="26">
        <f t="shared" si="8"/>
        <v>255</v>
      </c>
      <c r="P79" s="37">
        <v>2</v>
      </c>
      <c r="Q79" s="43">
        <f t="shared" si="9"/>
        <v>300.53060794262433</v>
      </c>
    </row>
    <row r="80" spans="1:17" ht="12.75">
      <c r="A80" s="20">
        <v>9</v>
      </c>
      <c r="B80" s="28" t="s">
        <v>229</v>
      </c>
      <c r="C80" s="29">
        <v>1999</v>
      </c>
      <c r="D80" s="21" t="s">
        <v>129</v>
      </c>
      <c r="E80" s="41">
        <v>82.9</v>
      </c>
      <c r="F80" s="42">
        <f t="shared" si="5"/>
        <v>1.2016762015138156</v>
      </c>
      <c r="G80" s="28">
        <v>140</v>
      </c>
      <c r="H80" s="55" t="s">
        <v>139</v>
      </c>
      <c r="I80" s="56" t="s">
        <v>139</v>
      </c>
      <c r="J80" s="28">
        <v>165</v>
      </c>
      <c r="K80" s="55" t="s">
        <v>149</v>
      </c>
      <c r="L80" s="54">
        <v>170</v>
      </c>
      <c r="M80" s="25">
        <f t="shared" si="6"/>
        <v>140</v>
      </c>
      <c r="N80" s="25">
        <f t="shared" si="7"/>
        <v>170</v>
      </c>
      <c r="O80" s="26">
        <f t="shared" si="8"/>
        <v>310</v>
      </c>
      <c r="P80" s="37">
        <v>1</v>
      </c>
      <c r="Q80" s="43">
        <f t="shared" si="9"/>
        <v>372.5196224692828</v>
      </c>
    </row>
    <row r="81" spans="1:17" ht="12.75">
      <c r="A81" s="74" t="s">
        <v>131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ht="12.75">
      <c r="A82" s="20">
        <v>1</v>
      </c>
      <c r="B82" s="28" t="s">
        <v>124</v>
      </c>
      <c r="C82" s="29">
        <v>2005</v>
      </c>
      <c r="D82" s="21" t="s">
        <v>42</v>
      </c>
      <c r="E82" s="41">
        <v>89.95</v>
      </c>
      <c r="F82" s="42">
        <f>POWER(10,(0.75194503*(LOG10(E82/175.508)*LOG10(E82/175.508))))</f>
        <v>1.1570912981220567</v>
      </c>
      <c r="G82" s="28">
        <v>50</v>
      </c>
      <c r="H82" s="55" t="s">
        <v>70</v>
      </c>
      <c r="I82" s="56" t="s">
        <v>70</v>
      </c>
      <c r="J82" s="28">
        <v>65</v>
      </c>
      <c r="K82" s="54">
        <v>70</v>
      </c>
      <c r="L82" s="55" t="s">
        <v>65</v>
      </c>
      <c r="M82" s="25">
        <f>MAX(G82:I82)</f>
        <v>50</v>
      </c>
      <c r="N82" s="25">
        <f>MAX(J82:L82)</f>
        <v>70</v>
      </c>
      <c r="O82" s="26">
        <f>M82+N82</f>
        <v>120</v>
      </c>
      <c r="P82" s="37">
        <v>3</v>
      </c>
      <c r="Q82" s="43">
        <f>O82*F82</f>
        <v>138.8509557746468</v>
      </c>
    </row>
    <row r="83" spans="1:17" ht="12.75">
      <c r="A83" s="74" t="s">
        <v>132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21" ht="12.75">
      <c r="A84" s="20">
        <v>1</v>
      </c>
      <c r="B84" s="44" t="s">
        <v>125</v>
      </c>
      <c r="C84" s="29">
        <v>1989</v>
      </c>
      <c r="D84" s="21" t="s">
        <v>41</v>
      </c>
      <c r="E84" s="51">
        <v>100.7</v>
      </c>
      <c r="F84" s="42">
        <f>POWER(10,(0.75194503*(LOG10(E84/175.508)*LOG10(E84/175.508))))</f>
        <v>1.106039674647685</v>
      </c>
      <c r="G84" s="57" t="s">
        <v>65</v>
      </c>
      <c r="H84" s="59">
        <v>75</v>
      </c>
      <c r="I84" s="44">
        <v>80</v>
      </c>
      <c r="J84" s="28">
        <v>110</v>
      </c>
      <c r="K84" s="54">
        <v>117</v>
      </c>
      <c r="L84" s="59">
        <v>121</v>
      </c>
      <c r="M84" s="25">
        <f>MAX(G84:I84)</f>
        <v>80</v>
      </c>
      <c r="N84" s="25">
        <f>MAX(J84:L84)</f>
        <v>121</v>
      </c>
      <c r="O84" s="26">
        <f>M84+N84</f>
        <v>201</v>
      </c>
      <c r="P84" s="37">
        <v>4</v>
      </c>
      <c r="Q84" s="43">
        <f>O84*F84</f>
        <v>222.3139746041847</v>
      </c>
      <c r="R84" s="52"/>
      <c r="S84" s="35"/>
      <c r="T84" s="17"/>
      <c r="U84" s="33"/>
    </row>
    <row r="85" spans="1:21" ht="12.75">
      <c r="A85" s="74" t="s">
        <v>133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52"/>
      <c r="S85" s="35"/>
      <c r="T85" s="17"/>
      <c r="U85" s="33"/>
    </row>
    <row r="86" spans="1:21" ht="12.75">
      <c r="A86" s="20">
        <v>1</v>
      </c>
      <c r="B86" s="28" t="s">
        <v>126</v>
      </c>
      <c r="C86" s="29">
        <v>1992</v>
      </c>
      <c r="D86" s="21" t="s">
        <v>39</v>
      </c>
      <c r="E86" s="41">
        <v>108</v>
      </c>
      <c r="F86" s="42">
        <f>POWER(10,(0.75194503*(LOG10(E86/175.508)*LOG10(E86/175.508))))</f>
        <v>1.08003320634382</v>
      </c>
      <c r="G86" s="57" t="s">
        <v>138</v>
      </c>
      <c r="H86" s="59">
        <v>142</v>
      </c>
      <c r="I86" s="44">
        <v>147</v>
      </c>
      <c r="J86" s="28">
        <v>180</v>
      </c>
      <c r="K86" s="55" t="s">
        <v>226</v>
      </c>
      <c r="L86" s="55" t="s">
        <v>226</v>
      </c>
      <c r="M86" s="25">
        <f>MAX(G86:I86)</f>
        <v>147</v>
      </c>
      <c r="N86" s="25">
        <f>MAX(J86:L86)</f>
        <v>180</v>
      </c>
      <c r="O86" s="26">
        <f>M86+N86</f>
        <v>327</v>
      </c>
      <c r="P86" s="37">
        <v>1</v>
      </c>
      <c r="Q86" s="43">
        <f>O86*F86</f>
        <v>353.17085847442917</v>
      </c>
      <c r="R86" s="52"/>
      <c r="S86" s="35"/>
      <c r="T86" s="17"/>
      <c r="U86" s="33"/>
    </row>
    <row r="87" spans="1:17" ht="12.75">
      <c r="A87" s="13"/>
      <c r="B87" s="13"/>
      <c r="C87" s="13"/>
      <c r="D87" s="35"/>
      <c r="E87" s="38"/>
      <c r="F87" s="39"/>
      <c r="G87" s="13"/>
      <c r="H87" s="34"/>
      <c r="I87" s="35"/>
      <c r="J87" s="13"/>
      <c r="K87" s="34"/>
      <c r="L87" s="36"/>
      <c r="M87" s="40"/>
      <c r="N87" s="40"/>
      <c r="O87" s="40"/>
      <c r="P87" s="33"/>
      <c r="Q87" s="14"/>
    </row>
    <row r="88" spans="2:14" ht="12.75">
      <c r="B88" s="32" t="s">
        <v>13</v>
      </c>
      <c r="C88" s="47" t="s">
        <v>53</v>
      </c>
      <c r="D88" s="49"/>
      <c r="E88" s="75" t="s">
        <v>11</v>
      </c>
      <c r="F88" s="75"/>
      <c r="G88" s="47" t="s">
        <v>45</v>
      </c>
      <c r="H88" s="47"/>
      <c r="I88" s="48"/>
      <c r="J88" s="32" t="s">
        <v>10</v>
      </c>
      <c r="K88" s="46" t="s">
        <v>21</v>
      </c>
      <c r="M88" t="s">
        <v>44</v>
      </c>
      <c r="N88" s="16" t="s">
        <v>55</v>
      </c>
    </row>
    <row r="89" spans="2:12" ht="12.75">
      <c r="B89" s="13"/>
      <c r="C89" s="47"/>
      <c r="D89" s="49"/>
      <c r="E89" s="7"/>
      <c r="F89" s="8"/>
      <c r="G89" s="47" t="s">
        <v>46</v>
      </c>
      <c r="H89" s="47"/>
      <c r="I89" s="48"/>
      <c r="J89" s="19" t="s">
        <v>20</v>
      </c>
      <c r="K89" t="s">
        <v>54</v>
      </c>
      <c r="L89" s="46"/>
    </row>
    <row r="90" spans="2:11" ht="12.75">
      <c r="B90" s="10"/>
      <c r="C90" s="47"/>
      <c r="D90" s="49"/>
      <c r="E90" s="7"/>
      <c r="F90" s="8"/>
      <c r="G90" s="47" t="s">
        <v>93</v>
      </c>
      <c r="H90" s="15"/>
      <c r="J90" s="7"/>
      <c r="K90" s="7"/>
    </row>
    <row r="91" spans="1:11" ht="12.75">
      <c r="A91" s="6"/>
      <c r="B91" s="10"/>
      <c r="C91" s="47"/>
      <c r="D91" s="49"/>
      <c r="E91" s="7"/>
      <c r="F91" s="53" t="s">
        <v>43</v>
      </c>
      <c r="G91" s="47" t="s">
        <v>48</v>
      </c>
      <c r="H91" s="15"/>
      <c r="J91" s="7"/>
      <c r="K91" s="7"/>
    </row>
    <row r="92" spans="1:11" ht="13.5" thickBot="1">
      <c r="A92" s="6"/>
      <c r="B92" s="10" t="s">
        <v>168</v>
      </c>
      <c r="C92" s="47" t="s">
        <v>170</v>
      </c>
      <c r="D92" s="49"/>
      <c r="E92" s="7"/>
      <c r="F92" s="53"/>
      <c r="G92" s="47"/>
      <c r="H92" s="15"/>
      <c r="J92" s="7"/>
      <c r="K92" s="7"/>
    </row>
    <row r="93" spans="1:17" ht="13.5" thickBot="1">
      <c r="A93" s="101" t="s">
        <v>0</v>
      </c>
      <c r="B93" s="84"/>
      <c r="C93" s="84"/>
      <c r="D93" s="84"/>
      <c r="E93" s="84"/>
      <c r="F93" s="85"/>
      <c r="G93" s="83" t="s">
        <v>1</v>
      </c>
      <c r="H93" s="84"/>
      <c r="I93" s="84"/>
      <c r="J93" s="84"/>
      <c r="K93" s="84"/>
      <c r="L93" s="85"/>
      <c r="M93" s="83" t="s">
        <v>2</v>
      </c>
      <c r="N93" s="84"/>
      <c r="O93" s="84"/>
      <c r="P93" s="84"/>
      <c r="Q93" s="86"/>
    </row>
    <row r="94" spans="1:17" ht="12.75">
      <c r="A94" s="87" t="s">
        <v>12</v>
      </c>
      <c r="B94" s="87" t="s">
        <v>3</v>
      </c>
      <c r="C94" s="87" t="s">
        <v>5</v>
      </c>
      <c r="D94" s="87" t="s">
        <v>4</v>
      </c>
      <c r="E94" s="97" t="s">
        <v>6</v>
      </c>
      <c r="F94" s="99" t="s">
        <v>16</v>
      </c>
      <c r="G94" s="78" t="s">
        <v>7</v>
      </c>
      <c r="H94" s="79"/>
      <c r="I94" s="80"/>
      <c r="J94" s="81" t="s">
        <v>8</v>
      </c>
      <c r="K94" s="79"/>
      <c r="L94" s="82"/>
      <c r="M94" s="89" t="s">
        <v>17</v>
      </c>
      <c r="N94" s="91" t="s">
        <v>18</v>
      </c>
      <c r="O94" s="93" t="s">
        <v>19</v>
      </c>
      <c r="P94" s="95" t="s">
        <v>14</v>
      </c>
      <c r="Q94" s="76" t="s">
        <v>9</v>
      </c>
    </row>
    <row r="95" spans="1:17" ht="13.5" thickBot="1">
      <c r="A95" s="88"/>
      <c r="B95" s="88"/>
      <c r="C95" s="88"/>
      <c r="D95" s="88"/>
      <c r="E95" s="98"/>
      <c r="F95" s="100"/>
      <c r="G95" s="11">
        <v>1</v>
      </c>
      <c r="H95" s="11">
        <v>2</v>
      </c>
      <c r="I95" s="12">
        <v>3</v>
      </c>
      <c r="J95" s="11">
        <v>1</v>
      </c>
      <c r="K95" s="11">
        <v>2</v>
      </c>
      <c r="L95" s="12">
        <v>3</v>
      </c>
      <c r="M95" s="90"/>
      <c r="N95" s="92"/>
      <c r="O95" s="94"/>
      <c r="P95" s="96"/>
      <c r="Q95" s="77"/>
    </row>
    <row r="96" spans="1:19" ht="12.75">
      <c r="A96" s="74" t="s">
        <v>157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62" t="s">
        <v>166</v>
      </c>
      <c r="S96" s="48" t="s">
        <v>167</v>
      </c>
    </row>
    <row r="97" spans="1:19" ht="12.75">
      <c r="A97" s="20">
        <v>1</v>
      </c>
      <c r="B97" s="28" t="s">
        <v>145</v>
      </c>
      <c r="C97" s="29">
        <v>1962</v>
      </c>
      <c r="D97" s="21" t="s">
        <v>154</v>
      </c>
      <c r="E97" s="41">
        <v>56.3</v>
      </c>
      <c r="F97" s="42">
        <f>POWER(10,(0.75194503*(LOG10(E97/175.508)*LOG10(E97/175.508))))</f>
        <v>1.52526245369758</v>
      </c>
      <c r="G97" s="58">
        <v>40</v>
      </c>
      <c r="H97" s="55" t="s">
        <v>61</v>
      </c>
      <c r="I97" s="56" t="s">
        <v>61</v>
      </c>
      <c r="J97" s="28">
        <v>50</v>
      </c>
      <c r="K97" s="54">
        <v>60</v>
      </c>
      <c r="L97" s="59">
        <v>63</v>
      </c>
      <c r="M97" s="25">
        <f>MAX(G97:I97)</f>
        <v>40</v>
      </c>
      <c r="N97" s="25">
        <f>MAX(J97:L97)</f>
        <v>63</v>
      </c>
      <c r="O97" s="26">
        <f>M97+N97</f>
        <v>103</v>
      </c>
      <c r="P97" s="37">
        <v>1</v>
      </c>
      <c r="Q97" s="43">
        <f>O97*F97</f>
        <v>157.10203273085074</v>
      </c>
      <c r="R97" s="61">
        <v>1.437</v>
      </c>
      <c r="S97" s="60">
        <f>R97*Q97</f>
        <v>225.75562103423252</v>
      </c>
    </row>
    <row r="98" spans="1:19" ht="12.75">
      <c r="A98" s="74" t="s">
        <v>158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61"/>
      <c r="S98" s="60"/>
    </row>
    <row r="99" spans="1:19" ht="12.75">
      <c r="A99" s="20">
        <v>1</v>
      </c>
      <c r="B99" s="28" t="s">
        <v>147</v>
      </c>
      <c r="C99" s="29">
        <v>1944</v>
      </c>
      <c r="D99" s="21" t="s">
        <v>90</v>
      </c>
      <c r="E99" s="41">
        <v>71</v>
      </c>
      <c r="F99" s="42">
        <f>POWER(10,(0.75194503*(LOG10(E99/175.508)*LOG10(E99/175.508))))</f>
        <v>1.3066520500340684</v>
      </c>
      <c r="G99" s="28">
        <v>40</v>
      </c>
      <c r="H99" s="54">
        <v>45</v>
      </c>
      <c r="I99" s="56" t="s">
        <v>171</v>
      </c>
      <c r="J99" s="28">
        <v>60</v>
      </c>
      <c r="K99" s="54">
        <v>63</v>
      </c>
      <c r="L99" s="54">
        <v>65</v>
      </c>
      <c r="M99" s="25">
        <f>MAX(G99:I99)</f>
        <v>45</v>
      </c>
      <c r="N99" s="25">
        <f>MAX(J99:L99)</f>
        <v>65</v>
      </c>
      <c r="O99" s="26">
        <f>M99+N99</f>
        <v>110</v>
      </c>
      <c r="P99" s="37">
        <v>2</v>
      </c>
      <c r="Q99" s="43">
        <f>O99*F99</f>
        <v>143.73172550374753</v>
      </c>
      <c r="R99" s="61">
        <v>2.117</v>
      </c>
      <c r="S99" s="60">
        <f aca="true" t="shared" si="10" ref="S99:S111">R99*Q99</f>
        <v>304.2800628914335</v>
      </c>
    </row>
    <row r="100" spans="1:19" ht="12.75">
      <c r="A100" s="74" t="s">
        <v>159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61"/>
      <c r="S100" s="60"/>
    </row>
    <row r="101" spans="1:19" ht="12.75">
      <c r="A101" s="20">
        <v>1</v>
      </c>
      <c r="B101" s="28" t="s">
        <v>146</v>
      </c>
      <c r="C101" s="29">
        <v>1948</v>
      </c>
      <c r="D101" s="21" t="s">
        <v>155</v>
      </c>
      <c r="E101" s="41">
        <v>72.9</v>
      </c>
      <c r="F101" s="42">
        <f>POWER(10,(0.75194503*(LOG10(E101/175.508)*LOG10(E101/175.508))))</f>
        <v>1.2867067698638015</v>
      </c>
      <c r="G101" s="28">
        <v>35</v>
      </c>
      <c r="H101" s="54">
        <v>40</v>
      </c>
      <c r="I101" s="44">
        <v>43</v>
      </c>
      <c r="J101" s="28">
        <v>47</v>
      </c>
      <c r="K101" s="55" t="s">
        <v>68</v>
      </c>
      <c r="L101" s="54">
        <v>55</v>
      </c>
      <c r="M101" s="25">
        <f>MAX(G101:I101)</f>
        <v>43</v>
      </c>
      <c r="N101" s="25">
        <f>MAX(J101:L101)</f>
        <v>55</v>
      </c>
      <c r="O101" s="26">
        <f>M101+N101</f>
        <v>98</v>
      </c>
      <c r="P101" s="37">
        <v>3</v>
      </c>
      <c r="Q101" s="43">
        <f>O101*F101</f>
        <v>126.09726344665255</v>
      </c>
      <c r="R101" s="61">
        <v>1.91</v>
      </c>
      <c r="S101" s="60">
        <f t="shared" si="10"/>
        <v>240.84577318310636</v>
      </c>
    </row>
    <row r="102" spans="1:19" ht="12.75">
      <c r="A102" s="74" t="s">
        <v>160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61"/>
      <c r="S102" s="60"/>
    </row>
    <row r="103" spans="1:19" ht="12.75">
      <c r="A103" s="20">
        <v>1</v>
      </c>
      <c r="B103" s="28" t="s">
        <v>151</v>
      </c>
      <c r="C103" s="29">
        <v>1984</v>
      </c>
      <c r="D103" s="21" t="s">
        <v>128</v>
      </c>
      <c r="E103" s="41">
        <v>79</v>
      </c>
      <c r="F103" s="42">
        <f>POWER(10,(0.75194503*(LOG10(E103/175.508)*LOG10(E103/175.508))))</f>
        <v>1.2313137516442894</v>
      </c>
      <c r="G103" s="28">
        <v>60</v>
      </c>
      <c r="H103" s="59">
        <v>65</v>
      </c>
      <c r="I103" s="44">
        <v>68</v>
      </c>
      <c r="J103" s="28">
        <v>90</v>
      </c>
      <c r="K103" s="59">
        <v>95</v>
      </c>
      <c r="L103" s="55" t="s">
        <v>127</v>
      </c>
      <c r="M103" s="25">
        <f>MAX(G103:I103)</f>
        <v>68</v>
      </c>
      <c r="N103" s="25">
        <f>MAX(J103:L103)</f>
        <v>95</v>
      </c>
      <c r="O103" s="26">
        <f>M103+N103</f>
        <v>163</v>
      </c>
      <c r="P103" s="37">
        <v>4</v>
      </c>
      <c r="Q103" s="43">
        <f>O103*F103</f>
        <v>200.70414151801916</v>
      </c>
      <c r="R103" s="61">
        <v>1.072</v>
      </c>
      <c r="S103" s="60">
        <f t="shared" si="10"/>
        <v>215.15483970731654</v>
      </c>
    </row>
    <row r="104" spans="1:19" ht="12.75">
      <c r="A104" s="74" t="s">
        <v>161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61"/>
      <c r="S104" s="60"/>
    </row>
    <row r="105" spans="1:19" ht="12.75">
      <c r="A105" s="20">
        <v>1</v>
      </c>
      <c r="B105" s="28" t="s">
        <v>150</v>
      </c>
      <c r="C105" s="29">
        <v>1969</v>
      </c>
      <c r="D105" s="21" t="s">
        <v>90</v>
      </c>
      <c r="E105" s="41">
        <v>79.65</v>
      </c>
      <c r="F105" s="42">
        <f>POWER(10,(0.75194503*(LOG10(E105/175.508)*LOG10(E105/175.508))))</f>
        <v>1.22609160390278</v>
      </c>
      <c r="G105" s="28">
        <v>70</v>
      </c>
      <c r="H105" s="54">
        <v>73</v>
      </c>
      <c r="I105" s="56" t="s">
        <v>65</v>
      </c>
      <c r="J105" s="28">
        <v>90</v>
      </c>
      <c r="K105" s="54">
        <v>95</v>
      </c>
      <c r="L105" s="54">
        <v>99</v>
      </c>
      <c r="M105" s="25">
        <f>MAX(G105:I105)</f>
        <v>73</v>
      </c>
      <c r="N105" s="25">
        <f>MAX(J105:L105)</f>
        <v>99</v>
      </c>
      <c r="O105" s="26">
        <f>M105+N105</f>
        <v>172</v>
      </c>
      <c r="P105" s="37">
        <v>2</v>
      </c>
      <c r="Q105" s="43">
        <f>O105*F105</f>
        <v>210.88775587127816</v>
      </c>
      <c r="R105" s="61">
        <v>1.279</v>
      </c>
      <c r="S105" s="60">
        <f t="shared" si="10"/>
        <v>269.72543975936475</v>
      </c>
    </row>
    <row r="106" spans="1:19" ht="12.75">
      <c r="A106" s="74" t="s">
        <v>162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61"/>
      <c r="S106" s="60"/>
    </row>
    <row r="107" spans="1:19" ht="12.75">
      <c r="A107" s="20">
        <v>1</v>
      </c>
      <c r="B107" s="28" t="s">
        <v>148</v>
      </c>
      <c r="C107" s="29">
        <v>1963</v>
      </c>
      <c r="D107" s="21" t="s">
        <v>90</v>
      </c>
      <c r="E107" s="41">
        <v>80.15</v>
      </c>
      <c r="F107" s="42">
        <f>POWER(10,(0.75194503*(LOG10(E107/175.508)*LOG10(E107/175.508))))</f>
        <v>1.2221545003891545</v>
      </c>
      <c r="G107" s="28">
        <v>56</v>
      </c>
      <c r="H107" s="54">
        <v>76</v>
      </c>
      <c r="I107" s="56" t="s">
        <v>172</v>
      </c>
      <c r="J107" s="28">
        <v>82</v>
      </c>
      <c r="K107" s="59">
        <v>90</v>
      </c>
      <c r="L107" s="54">
        <v>96</v>
      </c>
      <c r="M107" s="25">
        <f>MAX(G107:I107)</f>
        <v>76</v>
      </c>
      <c r="N107" s="25">
        <f>MAX(J107:L107)</f>
        <v>96</v>
      </c>
      <c r="O107" s="26">
        <f>M107+N107</f>
        <v>172</v>
      </c>
      <c r="P107" s="37">
        <v>3</v>
      </c>
      <c r="Q107" s="43">
        <f>O107*F107</f>
        <v>210.21057406693458</v>
      </c>
      <c r="R107" s="61">
        <v>1.411</v>
      </c>
      <c r="S107" s="60">
        <f t="shared" si="10"/>
        <v>296.6071200084447</v>
      </c>
    </row>
    <row r="108" spans="1:19" ht="12.75">
      <c r="A108" s="74" t="s">
        <v>244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61"/>
      <c r="S108" s="60"/>
    </row>
    <row r="109" spans="1:19" ht="12.75">
      <c r="A109" s="20">
        <v>1</v>
      </c>
      <c r="B109" s="28" t="s">
        <v>153</v>
      </c>
      <c r="C109" s="29">
        <v>1975</v>
      </c>
      <c r="D109" s="21" t="s">
        <v>156</v>
      </c>
      <c r="E109" s="41">
        <v>83.1</v>
      </c>
      <c r="F109" s="42">
        <f>POWER(10,(0.75194503*(LOG10(E109/175.508)*LOG10(E109/175.508))))</f>
        <v>1.2002608123439285</v>
      </c>
      <c r="G109" s="28">
        <v>87</v>
      </c>
      <c r="H109" s="54">
        <v>92</v>
      </c>
      <c r="I109" s="56" t="s">
        <v>173</v>
      </c>
      <c r="J109" s="28">
        <v>110</v>
      </c>
      <c r="K109" s="59">
        <v>115</v>
      </c>
      <c r="L109" s="55" t="s">
        <v>175</v>
      </c>
      <c r="M109" s="25">
        <f>MAX(G109:I109)</f>
        <v>92</v>
      </c>
      <c r="N109" s="25">
        <f>MAX(J109:L109)</f>
        <v>115</v>
      </c>
      <c r="O109" s="26">
        <f>M109+N109</f>
        <v>207</v>
      </c>
      <c r="P109" s="37">
        <v>5</v>
      </c>
      <c r="Q109" s="43">
        <f>O109*F109</f>
        <v>248.4539881551932</v>
      </c>
      <c r="R109" s="61">
        <v>1.189</v>
      </c>
      <c r="S109" s="60">
        <f t="shared" si="10"/>
        <v>295.41179191652475</v>
      </c>
    </row>
    <row r="110" spans="1:19" ht="12.75">
      <c r="A110" s="74" t="s">
        <v>163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61"/>
      <c r="S110" s="60"/>
    </row>
    <row r="111" spans="1:19" ht="12.75">
      <c r="A111" s="20">
        <v>1</v>
      </c>
      <c r="B111" s="28" t="s">
        <v>152</v>
      </c>
      <c r="C111" s="29">
        <v>1984</v>
      </c>
      <c r="D111" s="21" t="s">
        <v>128</v>
      </c>
      <c r="E111" s="41">
        <v>86.4</v>
      </c>
      <c r="F111" s="42">
        <f>POWER(10,(0.75194503*(LOG10(E111/175.508)*LOG10(E111/175.508))))</f>
        <v>1.1782355320997928</v>
      </c>
      <c r="G111" s="28">
        <v>70</v>
      </c>
      <c r="H111" s="59">
        <v>75</v>
      </c>
      <c r="I111" s="44">
        <v>80</v>
      </c>
      <c r="J111" s="28">
        <v>100</v>
      </c>
      <c r="K111" s="54">
        <v>105</v>
      </c>
      <c r="L111" s="55" t="s">
        <v>174</v>
      </c>
      <c r="M111" s="25">
        <f>MAX(G111:I111)</f>
        <v>80</v>
      </c>
      <c r="N111" s="25">
        <f>MAX(J111:L111)</f>
        <v>105</v>
      </c>
      <c r="O111" s="26">
        <f>M111+N111</f>
        <v>185</v>
      </c>
      <c r="P111" s="37">
        <v>1</v>
      </c>
      <c r="Q111" s="43">
        <f>O111*F111</f>
        <v>217.97357343846167</v>
      </c>
      <c r="R111" s="61">
        <v>1.072</v>
      </c>
      <c r="S111" s="60">
        <f t="shared" si="10"/>
        <v>233.66767072603093</v>
      </c>
    </row>
    <row r="112" spans="1:17" ht="12.75">
      <c r="A112" s="13"/>
      <c r="B112" s="13"/>
      <c r="C112" s="13"/>
      <c r="D112" s="35"/>
      <c r="E112" s="38"/>
      <c r="F112" s="39"/>
      <c r="G112" s="13"/>
      <c r="H112" s="34"/>
      <c r="I112" s="35"/>
      <c r="J112" s="13"/>
      <c r="K112" s="34"/>
      <c r="L112" s="36"/>
      <c r="M112" s="40"/>
      <c r="N112" s="40"/>
      <c r="O112" s="40"/>
      <c r="P112" s="33"/>
      <c r="Q112" s="14"/>
    </row>
    <row r="113" spans="2:14" ht="12.75">
      <c r="B113" s="32" t="s">
        <v>13</v>
      </c>
      <c r="C113" s="47" t="s">
        <v>53</v>
      </c>
      <c r="D113" s="49"/>
      <c r="E113" s="75" t="s">
        <v>11</v>
      </c>
      <c r="F113" s="75"/>
      <c r="G113" s="47" t="s">
        <v>164</v>
      </c>
      <c r="H113" s="47"/>
      <c r="I113" s="48"/>
      <c r="J113" s="32" t="s">
        <v>10</v>
      </c>
      <c r="K113" s="46" t="s">
        <v>21</v>
      </c>
      <c r="M113" t="s">
        <v>165</v>
      </c>
      <c r="N113" s="16" t="s">
        <v>55</v>
      </c>
    </row>
    <row r="114" spans="2:12" ht="12.75">
      <c r="B114" s="13"/>
      <c r="C114" s="47"/>
      <c r="D114" s="49"/>
      <c r="E114" s="7"/>
      <c r="F114" s="8"/>
      <c r="G114" s="47" t="s">
        <v>46</v>
      </c>
      <c r="H114" s="47"/>
      <c r="I114" s="48"/>
      <c r="J114" s="19" t="s">
        <v>20</v>
      </c>
      <c r="K114" t="s">
        <v>54</v>
      </c>
      <c r="L114" s="46"/>
    </row>
    <row r="115" spans="2:11" ht="12.75">
      <c r="B115" s="10"/>
      <c r="C115" s="47"/>
      <c r="D115" s="49"/>
      <c r="E115" s="7"/>
      <c r="F115" s="8"/>
      <c r="G115" s="47" t="s">
        <v>48</v>
      </c>
      <c r="H115" s="15"/>
      <c r="J115" s="7"/>
      <c r="K115" s="7"/>
    </row>
    <row r="116" spans="2:11" ht="12.75">
      <c r="B116" s="10"/>
      <c r="C116" s="47"/>
      <c r="D116" s="49"/>
      <c r="E116" s="7"/>
      <c r="F116" s="53" t="s">
        <v>43</v>
      </c>
      <c r="G116" s="47" t="s">
        <v>48</v>
      </c>
      <c r="H116" s="15"/>
      <c r="J116" s="7"/>
      <c r="K116" s="7"/>
    </row>
    <row r="118" spans="1:11" ht="13.5" thickBot="1">
      <c r="A118" s="6"/>
      <c r="B118" s="45" t="s">
        <v>169</v>
      </c>
      <c r="C118" t="s">
        <v>214</v>
      </c>
      <c r="D118" s="18"/>
      <c r="E118" s="7"/>
      <c r="F118" s="8"/>
      <c r="G118" s="19"/>
      <c r="H118" s="15"/>
      <c r="J118" s="7"/>
      <c r="K118" s="7"/>
    </row>
    <row r="119" spans="1:17" ht="13.5" thickBot="1">
      <c r="A119" s="101" t="s">
        <v>0</v>
      </c>
      <c r="B119" s="84"/>
      <c r="C119" s="84"/>
      <c r="D119" s="84"/>
      <c r="E119" s="84"/>
      <c r="F119" s="85"/>
      <c r="G119" s="83" t="s">
        <v>1</v>
      </c>
      <c r="H119" s="84"/>
      <c r="I119" s="84"/>
      <c r="J119" s="84"/>
      <c r="K119" s="84"/>
      <c r="L119" s="85"/>
      <c r="M119" s="83" t="s">
        <v>2</v>
      </c>
      <c r="N119" s="84"/>
      <c r="O119" s="84"/>
      <c r="P119" s="84"/>
      <c r="Q119" s="86"/>
    </row>
    <row r="120" spans="1:17" ht="12.75">
      <c r="A120" s="87" t="s">
        <v>12</v>
      </c>
      <c r="B120" s="87" t="s">
        <v>3</v>
      </c>
      <c r="C120" s="87" t="s">
        <v>5</v>
      </c>
      <c r="D120" s="87" t="s">
        <v>4</v>
      </c>
      <c r="E120" s="97" t="s">
        <v>6</v>
      </c>
      <c r="F120" s="99" t="s">
        <v>16</v>
      </c>
      <c r="G120" s="78" t="s">
        <v>7</v>
      </c>
      <c r="H120" s="79"/>
      <c r="I120" s="80"/>
      <c r="J120" s="81" t="s">
        <v>8</v>
      </c>
      <c r="K120" s="79"/>
      <c r="L120" s="82"/>
      <c r="M120" s="89" t="s">
        <v>17</v>
      </c>
      <c r="N120" s="91" t="s">
        <v>18</v>
      </c>
      <c r="O120" s="93" t="s">
        <v>19</v>
      </c>
      <c r="P120" s="95" t="s">
        <v>14</v>
      </c>
      <c r="Q120" s="76" t="s">
        <v>9</v>
      </c>
    </row>
    <row r="121" spans="1:17" ht="13.5" thickBot="1">
      <c r="A121" s="88"/>
      <c r="B121" s="88"/>
      <c r="C121" s="88"/>
      <c r="D121" s="88"/>
      <c r="E121" s="98"/>
      <c r="F121" s="100"/>
      <c r="G121" s="11">
        <v>1</v>
      </c>
      <c r="H121" s="11">
        <v>2</v>
      </c>
      <c r="I121" s="12">
        <v>3</v>
      </c>
      <c r="J121" s="11">
        <v>1</v>
      </c>
      <c r="K121" s="11">
        <v>2</v>
      </c>
      <c r="L121" s="12">
        <v>3</v>
      </c>
      <c r="M121" s="90"/>
      <c r="N121" s="92"/>
      <c r="O121" s="94"/>
      <c r="P121" s="96"/>
      <c r="Q121" s="77"/>
    </row>
    <row r="122" spans="1:17" ht="12.75">
      <c r="A122" s="74" t="s">
        <v>199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</row>
    <row r="123" spans="1:19" ht="12.75">
      <c r="A123" s="20">
        <v>1</v>
      </c>
      <c r="B123" s="28" t="s">
        <v>177</v>
      </c>
      <c r="C123" s="29">
        <v>1955</v>
      </c>
      <c r="D123" s="21">
        <v>35</v>
      </c>
      <c r="E123" s="41">
        <v>91.2</v>
      </c>
      <c r="F123" s="42">
        <f>POWER(10,(0.75194503*(LOG10(E123/175.508)*LOG10(E123/175.508))))</f>
        <v>1.1502121909218468</v>
      </c>
      <c r="G123" s="28">
        <v>70</v>
      </c>
      <c r="H123" s="54">
        <v>75</v>
      </c>
      <c r="I123" s="56" t="s">
        <v>75</v>
      </c>
      <c r="J123" s="28">
        <v>102</v>
      </c>
      <c r="K123" s="55" t="s">
        <v>142</v>
      </c>
      <c r="L123" s="55" t="s">
        <v>142</v>
      </c>
      <c r="M123" s="25">
        <f>MAX(G123:I123)</f>
        <v>75</v>
      </c>
      <c r="N123" s="25">
        <f>MAX(J123:L123)</f>
        <v>102</v>
      </c>
      <c r="O123" s="26">
        <f>M123+N123</f>
        <v>177</v>
      </c>
      <c r="P123" s="37">
        <v>2</v>
      </c>
      <c r="Q123" s="43">
        <f>O123*F123</f>
        <v>203.5875577931669</v>
      </c>
      <c r="R123">
        <v>1.629</v>
      </c>
      <c r="S123" s="60">
        <f>Q123*R123</f>
        <v>331.64413164506885</v>
      </c>
    </row>
    <row r="124" spans="1:19" ht="12.75">
      <c r="A124" s="74" t="s">
        <v>200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S124" s="60"/>
    </row>
    <row r="125" spans="1:19" ht="12.75">
      <c r="A125" s="20">
        <v>1</v>
      </c>
      <c r="B125" s="28" t="s">
        <v>176</v>
      </c>
      <c r="C125" s="29">
        <v>1969</v>
      </c>
      <c r="D125" s="21">
        <v>35</v>
      </c>
      <c r="E125" s="41">
        <v>94.5</v>
      </c>
      <c r="F125" s="42">
        <f>POWER(10,(0.75194503*(LOG10(E125/175.508)*LOG10(E125/175.508))))</f>
        <v>1.133331443722363</v>
      </c>
      <c r="G125" s="58">
        <v>95</v>
      </c>
      <c r="H125" s="54">
        <v>101</v>
      </c>
      <c r="I125" s="44">
        <v>106</v>
      </c>
      <c r="J125" s="28">
        <v>125</v>
      </c>
      <c r="K125" s="55" t="s">
        <v>219</v>
      </c>
      <c r="L125" s="59">
        <v>133</v>
      </c>
      <c r="M125" s="25">
        <f>MAX(G125:I125)</f>
        <v>106</v>
      </c>
      <c r="N125" s="25">
        <f>MAX(J125:L125)</f>
        <v>133</v>
      </c>
      <c r="O125" s="26">
        <f>M125+N125</f>
        <v>239</v>
      </c>
      <c r="P125" s="37">
        <v>1</v>
      </c>
      <c r="Q125" s="43">
        <f>O125*F125</f>
        <v>270.8662150496447</v>
      </c>
      <c r="R125">
        <v>1.279</v>
      </c>
      <c r="S125" s="60">
        <f aca="true" t="shared" si="11" ref="S125:S155">Q125*R125</f>
        <v>346.43788904849555</v>
      </c>
    </row>
    <row r="126" spans="1:19" ht="12.75">
      <c r="A126" s="74" t="s">
        <v>203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S126" s="60"/>
    </row>
    <row r="127" spans="1:19" ht="12.75">
      <c r="A127" s="20">
        <v>1</v>
      </c>
      <c r="B127" s="28" t="s">
        <v>194</v>
      </c>
      <c r="C127" s="29">
        <v>1979</v>
      </c>
      <c r="D127" s="21" t="s">
        <v>129</v>
      </c>
      <c r="E127" s="41">
        <v>97.1</v>
      </c>
      <c r="F127" s="42">
        <f>POWER(10,(0.75194503*(LOG10(E127/175.508)*LOG10(E127/175.508))))</f>
        <v>1.1212313904997129</v>
      </c>
      <c r="G127" s="28">
        <v>110</v>
      </c>
      <c r="H127" s="54">
        <v>118</v>
      </c>
      <c r="I127" s="44">
        <v>121</v>
      </c>
      <c r="J127" s="28">
        <v>128</v>
      </c>
      <c r="K127" s="59">
        <v>133</v>
      </c>
      <c r="L127" s="54">
        <v>138</v>
      </c>
      <c r="M127" s="25">
        <f>MAX(G127:I127)</f>
        <v>121</v>
      </c>
      <c r="N127" s="25">
        <f>MAX(J127:L127)</f>
        <v>138</v>
      </c>
      <c r="O127" s="26">
        <f>M127+N127</f>
        <v>259</v>
      </c>
      <c r="P127" s="37">
        <v>1</v>
      </c>
      <c r="Q127" s="43">
        <f>O127*F127</f>
        <v>290.39893013942566</v>
      </c>
      <c r="R127">
        <v>1.135</v>
      </c>
      <c r="S127" s="60">
        <f t="shared" si="11"/>
        <v>329.6027857082481</v>
      </c>
    </row>
    <row r="128" spans="1:19" ht="12.75">
      <c r="A128" s="74" t="s">
        <v>204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S128" s="60"/>
    </row>
    <row r="129" spans="1:19" ht="12.75">
      <c r="A129" s="20">
        <v>1</v>
      </c>
      <c r="B129" s="28" t="s">
        <v>179</v>
      </c>
      <c r="C129" s="29">
        <v>1971</v>
      </c>
      <c r="D129" s="21">
        <v>35</v>
      </c>
      <c r="E129" s="41">
        <v>100</v>
      </c>
      <c r="F129" s="42">
        <f>POWER(10,(0.75194503*(LOG10(E129/175.508)*LOG10(E129/175.508))))</f>
        <v>1.1088602597205108</v>
      </c>
      <c r="G129" s="28">
        <v>112</v>
      </c>
      <c r="H129" s="55" t="s">
        <v>216</v>
      </c>
      <c r="I129" s="56" t="s">
        <v>217</v>
      </c>
      <c r="J129" s="57" t="s">
        <v>138</v>
      </c>
      <c r="K129" s="59">
        <v>141</v>
      </c>
      <c r="L129" s="55" t="s">
        <v>223</v>
      </c>
      <c r="M129" s="25">
        <f>MAX(G129:I129)</f>
        <v>112</v>
      </c>
      <c r="N129" s="25">
        <f>MAX(J129:L129)</f>
        <v>141</v>
      </c>
      <c r="O129" s="26">
        <f>M129+N129</f>
        <v>253</v>
      </c>
      <c r="P129" s="37">
        <v>2</v>
      </c>
      <c r="Q129" s="43">
        <f>O129*F129</f>
        <v>280.54164570928924</v>
      </c>
      <c r="R129">
        <v>1.248</v>
      </c>
      <c r="S129" s="60">
        <f t="shared" si="11"/>
        <v>350.11597384519297</v>
      </c>
    </row>
    <row r="130" spans="1:19" ht="12.75">
      <c r="A130" s="74" t="s">
        <v>202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S130" s="60"/>
    </row>
    <row r="131" spans="1:19" ht="12.75">
      <c r="A131" s="20">
        <v>1</v>
      </c>
      <c r="B131" s="28" t="s">
        <v>182</v>
      </c>
      <c r="C131" s="29">
        <v>1968</v>
      </c>
      <c r="D131" s="21" t="s">
        <v>129</v>
      </c>
      <c r="E131" s="41">
        <v>99.9</v>
      </c>
      <c r="F131" s="42">
        <f>POWER(10,(0.75194503*(LOG10(E131/175.508)*LOG10(E131/175.508))))</f>
        <v>1.1092682915813312</v>
      </c>
      <c r="G131" s="28">
        <v>90</v>
      </c>
      <c r="H131" s="55" t="s">
        <v>173</v>
      </c>
      <c r="I131" s="56" t="s">
        <v>173</v>
      </c>
      <c r="J131" s="28">
        <v>100</v>
      </c>
      <c r="K131" s="55" t="s">
        <v>174</v>
      </c>
      <c r="L131" s="55" t="s">
        <v>69</v>
      </c>
      <c r="M131" s="25">
        <f>MAX(G131:I131)</f>
        <v>90</v>
      </c>
      <c r="N131" s="25">
        <f>MAX(J131:L131)</f>
        <v>100</v>
      </c>
      <c r="O131" s="26">
        <f>M131+N131</f>
        <v>190</v>
      </c>
      <c r="P131" s="37">
        <v>5</v>
      </c>
      <c r="Q131" s="43">
        <f>O131*F131</f>
        <v>210.76097540045293</v>
      </c>
      <c r="R131">
        <v>1.297</v>
      </c>
      <c r="S131" s="60">
        <f t="shared" si="11"/>
        <v>273.3569850943874</v>
      </c>
    </row>
    <row r="132" spans="1:19" ht="12.75">
      <c r="A132" s="20">
        <v>2</v>
      </c>
      <c r="B132" s="28" t="s">
        <v>178</v>
      </c>
      <c r="C132" s="29">
        <v>1966</v>
      </c>
      <c r="D132" s="21" t="s">
        <v>129</v>
      </c>
      <c r="E132" s="41">
        <v>98.1</v>
      </c>
      <c r="F132" s="42">
        <f>POWER(10,(0.75194503*(LOG10(E132/175.508)*LOG10(E132/175.508))))</f>
        <v>1.1168369633398434</v>
      </c>
      <c r="G132" s="28">
        <v>100</v>
      </c>
      <c r="H132" s="54">
        <v>106</v>
      </c>
      <c r="I132" s="44">
        <v>110</v>
      </c>
      <c r="J132" s="28">
        <v>125</v>
      </c>
      <c r="K132" s="54">
        <v>133</v>
      </c>
      <c r="L132" s="55" t="s">
        <v>220</v>
      </c>
      <c r="M132" s="25">
        <f>MAX(G132:I132)</f>
        <v>110</v>
      </c>
      <c r="N132" s="25">
        <f>MAX(J132:L132)</f>
        <v>133</v>
      </c>
      <c r="O132" s="26">
        <f>M132+N132</f>
        <v>243</v>
      </c>
      <c r="P132" s="37">
        <v>3</v>
      </c>
      <c r="Q132" s="43">
        <f>O132*F132</f>
        <v>271.39138209158193</v>
      </c>
      <c r="R132">
        <v>1.338</v>
      </c>
      <c r="S132" s="60">
        <f t="shared" si="11"/>
        <v>363.12166923853664</v>
      </c>
    </row>
    <row r="133" spans="1:19" ht="12.75">
      <c r="A133" s="74" t="s">
        <v>205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S133" s="60"/>
    </row>
    <row r="134" spans="1:19" ht="12.75">
      <c r="A134" s="20">
        <v>1</v>
      </c>
      <c r="B134" s="28" t="s">
        <v>231</v>
      </c>
      <c r="C134" s="29">
        <v>1959</v>
      </c>
      <c r="D134" s="21" t="s">
        <v>90</v>
      </c>
      <c r="E134" s="41">
        <v>97.2</v>
      </c>
      <c r="F134" s="42">
        <f>POWER(10,(0.75194503*(LOG10(E134/175.508)*LOG10(E134/175.508))))</f>
        <v>1.1207856635912006</v>
      </c>
      <c r="G134" s="28">
        <v>75</v>
      </c>
      <c r="H134" s="55" t="s">
        <v>135</v>
      </c>
      <c r="I134" s="56" t="s">
        <v>135</v>
      </c>
      <c r="J134" s="28">
        <v>95</v>
      </c>
      <c r="K134" s="54">
        <v>100</v>
      </c>
      <c r="L134" s="54">
        <v>105</v>
      </c>
      <c r="M134" s="25">
        <f>MAX(G134:I134)</f>
        <v>75</v>
      </c>
      <c r="N134" s="25">
        <f>MAX(J134:L134)</f>
        <v>105</v>
      </c>
      <c r="O134" s="26">
        <f>M134+N134</f>
        <v>180</v>
      </c>
      <c r="P134" s="37">
        <v>6</v>
      </c>
      <c r="Q134" s="43">
        <f>O134*F134</f>
        <v>201.7414194464161</v>
      </c>
      <c r="R134">
        <v>1.514</v>
      </c>
      <c r="S134" s="60">
        <f t="shared" si="11"/>
        <v>305.436509041874</v>
      </c>
    </row>
    <row r="135" spans="1:19" ht="12.75">
      <c r="A135" s="74" t="s">
        <v>206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S135" s="60"/>
    </row>
    <row r="136" spans="1:19" ht="12.75">
      <c r="A136" s="20">
        <v>1</v>
      </c>
      <c r="B136" s="28" t="s">
        <v>181</v>
      </c>
      <c r="C136" s="29">
        <v>1976</v>
      </c>
      <c r="D136" s="21">
        <v>35</v>
      </c>
      <c r="E136" s="41">
        <v>104.6</v>
      </c>
      <c r="F136" s="42">
        <f>POWER(10,(0.75194503*(LOG10(E136/175.508)*LOG10(E136/175.508))))</f>
        <v>1.0914097247594194</v>
      </c>
      <c r="G136" s="57" t="s">
        <v>201</v>
      </c>
      <c r="H136" s="55" t="s">
        <v>201</v>
      </c>
      <c r="I136" s="44">
        <v>65</v>
      </c>
      <c r="J136" s="28">
        <v>95</v>
      </c>
      <c r="K136" s="59">
        <v>101</v>
      </c>
      <c r="L136" s="55" t="s">
        <v>142</v>
      </c>
      <c r="M136" s="25">
        <f>MAX(G136:I136)</f>
        <v>65</v>
      </c>
      <c r="N136" s="25">
        <f>MAX(J136:L136)</f>
        <v>101</v>
      </c>
      <c r="O136" s="26">
        <f>M136+N136</f>
        <v>166</v>
      </c>
      <c r="P136" s="37">
        <v>4</v>
      </c>
      <c r="Q136" s="43">
        <f>O136*F136</f>
        <v>181.17401431006363</v>
      </c>
      <c r="R136">
        <v>1.176</v>
      </c>
      <c r="S136" s="60">
        <f t="shared" si="11"/>
        <v>213.0606408286348</v>
      </c>
    </row>
    <row r="137" spans="1:19" ht="12.75">
      <c r="A137" s="74" t="s">
        <v>207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S137" s="60"/>
    </row>
    <row r="138" spans="1:19" ht="12.75">
      <c r="A138" s="20">
        <v>1</v>
      </c>
      <c r="B138" s="28" t="s">
        <v>183</v>
      </c>
      <c r="C138" s="29">
        <v>1974</v>
      </c>
      <c r="D138" s="21">
        <v>35</v>
      </c>
      <c r="E138" s="41">
        <v>102.2</v>
      </c>
      <c r="F138" s="42">
        <f>POWER(10,(0.75194503*(LOG10(E138/175.508)*LOG10(E138/175.508))))</f>
        <v>1.1002003123466246</v>
      </c>
      <c r="G138" s="28">
        <v>100</v>
      </c>
      <c r="H138" s="55" t="s">
        <v>174</v>
      </c>
      <c r="I138" s="44">
        <v>110</v>
      </c>
      <c r="J138" s="28">
        <v>135</v>
      </c>
      <c r="K138" s="54">
        <v>145</v>
      </c>
      <c r="L138" s="55" t="s">
        <v>224</v>
      </c>
      <c r="M138" s="25">
        <f>MAX(G138:I138)</f>
        <v>110</v>
      </c>
      <c r="N138" s="25">
        <f>MAX(J138:L138)</f>
        <v>145</v>
      </c>
      <c r="O138" s="26">
        <f>M138+N138</f>
        <v>255</v>
      </c>
      <c r="P138" s="37">
        <v>2</v>
      </c>
      <c r="Q138" s="43">
        <f>O138*F138</f>
        <v>280.5510796483893</v>
      </c>
      <c r="R138">
        <v>1.203</v>
      </c>
      <c r="S138" s="60">
        <f t="shared" si="11"/>
        <v>337.50294881701234</v>
      </c>
    </row>
    <row r="139" spans="1:19" ht="12.75">
      <c r="A139" s="74" t="s">
        <v>208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S139" s="60"/>
    </row>
    <row r="140" spans="1:19" ht="12.75">
      <c r="A140" s="20">
        <v>1</v>
      </c>
      <c r="B140" s="28" t="s">
        <v>180</v>
      </c>
      <c r="C140" s="29">
        <v>1966</v>
      </c>
      <c r="D140" s="21" t="s">
        <v>196</v>
      </c>
      <c r="E140" s="41">
        <v>102.3</v>
      </c>
      <c r="F140" s="42">
        <f>POWER(10,(0.75194503*(LOG10(E140/175.508)*LOG10(E140/175.508))))</f>
        <v>1.0998207003428206</v>
      </c>
      <c r="G140" s="28">
        <v>60</v>
      </c>
      <c r="H140" s="54">
        <v>65</v>
      </c>
      <c r="I140" s="44">
        <v>72</v>
      </c>
      <c r="J140" s="28">
        <v>80</v>
      </c>
      <c r="K140" s="54">
        <v>90</v>
      </c>
      <c r="L140" s="55" t="s">
        <v>69</v>
      </c>
      <c r="M140" s="25">
        <f>MAX(G140:I140)</f>
        <v>72</v>
      </c>
      <c r="N140" s="25">
        <f>MAX(J140:L140)</f>
        <v>90</v>
      </c>
      <c r="O140" s="26">
        <f>M140+N140</f>
        <v>162</v>
      </c>
      <c r="P140" s="37">
        <v>5</v>
      </c>
      <c r="Q140" s="43">
        <f>O140*F140</f>
        <v>178.17095345553693</v>
      </c>
      <c r="R140">
        <v>1.338</v>
      </c>
      <c r="S140" s="60">
        <f t="shared" si="11"/>
        <v>238.39273572350842</v>
      </c>
    </row>
    <row r="141" spans="1:19" ht="12.75">
      <c r="A141" s="74" t="s">
        <v>209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S141" s="60"/>
    </row>
    <row r="142" spans="1:19" ht="12.75">
      <c r="A142" s="20">
        <v>1</v>
      </c>
      <c r="B142" s="28" t="s">
        <v>185</v>
      </c>
      <c r="C142" s="29">
        <v>1963</v>
      </c>
      <c r="D142" s="21" t="s">
        <v>197</v>
      </c>
      <c r="E142" s="41">
        <v>103.5</v>
      </c>
      <c r="F142" s="42">
        <f>POWER(10,(0.75194503*(LOG10(E142/175.508)*LOG10(E142/175.508))))</f>
        <v>1.0953568877182212</v>
      </c>
      <c r="G142" s="28">
        <v>65</v>
      </c>
      <c r="H142" s="59">
        <v>75</v>
      </c>
      <c r="I142" s="44">
        <v>78</v>
      </c>
      <c r="J142" s="28">
        <v>95</v>
      </c>
      <c r="K142" s="54">
        <v>100</v>
      </c>
      <c r="L142" s="54">
        <v>107</v>
      </c>
      <c r="M142" s="25">
        <f>MAX(G142:I142)</f>
        <v>78</v>
      </c>
      <c r="N142" s="25">
        <f>MAX(J142:L142)</f>
        <v>107</v>
      </c>
      <c r="O142" s="26">
        <f>M142+N142</f>
        <v>185</v>
      </c>
      <c r="P142" s="37">
        <v>3</v>
      </c>
      <c r="Q142" s="43">
        <f>O142*F142</f>
        <v>202.6410242278709</v>
      </c>
      <c r="R142">
        <v>1.411</v>
      </c>
      <c r="S142" s="60">
        <f t="shared" si="11"/>
        <v>285.92648518552585</v>
      </c>
    </row>
    <row r="143" spans="1:19" ht="12.75">
      <c r="A143" s="74" t="s">
        <v>210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S143" s="60"/>
    </row>
    <row r="144" spans="1:19" ht="12.75">
      <c r="A144" s="20">
        <v>1</v>
      </c>
      <c r="B144" s="28" t="s">
        <v>187</v>
      </c>
      <c r="C144" s="29">
        <v>1983</v>
      </c>
      <c r="D144" s="21" t="s">
        <v>128</v>
      </c>
      <c r="E144" s="41">
        <v>125.6</v>
      </c>
      <c r="F144" s="42">
        <f>POWER(10,(0.75194503*(LOG10(E144/175.508)*LOG10(E144/175.508))))</f>
        <v>1.0372339456117892</v>
      </c>
      <c r="G144" s="28">
        <v>105</v>
      </c>
      <c r="H144" s="59">
        <v>115</v>
      </c>
      <c r="I144" s="44">
        <v>123</v>
      </c>
      <c r="J144" s="28">
        <v>130</v>
      </c>
      <c r="K144" s="54">
        <v>140</v>
      </c>
      <c r="L144" s="55" t="s">
        <v>221</v>
      </c>
      <c r="M144" s="25">
        <f>MAX(G144:I144)</f>
        <v>123</v>
      </c>
      <c r="N144" s="25">
        <f>MAX(J144:L144)</f>
        <v>140</v>
      </c>
      <c r="O144" s="26">
        <f>M144+N144</f>
        <v>263</v>
      </c>
      <c r="P144" s="37">
        <v>3</v>
      </c>
      <c r="Q144" s="43">
        <f>O144*F144</f>
        <v>272.79252769590056</v>
      </c>
      <c r="R144">
        <v>1.072</v>
      </c>
      <c r="S144" s="60">
        <f t="shared" si="11"/>
        <v>292.4335896900054</v>
      </c>
    </row>
    <row r="145" spans="1:19" ht="12.75">
      <c r="A145" s="20">
        <v>2</v>
      </c>
      <c r="B145" s="28" t="s">
        <v>189</v>
      </c>
      <c r="C145" s="29">
        <v>1982</v>
      </c>
      <c r="D145" s="21">
        <v>35</v>
      </c>
      <c r="E145" s="41">
        <v>125.3</v>
      </c>
      <c r="F145" s="42">
        <f>POWER(10,(0.75194503*(LOG10(E145/175.508)*LOG10(E145/175.508))))</f>
        <v>1.0377780649125377</v>
      </c>
      <c r="G145" s="28">
        <v>105</v>
      </c>
      <c r="H145" s="59">
        <v>112</v>
      </c>
      <c r="I145" s="56" t="s">
        <v>216</v>
      </c>
      <c r="J145" s="57" t="s">
        <v>218</v>
      </c>
      <c r="K145" s="55" t="s">
        <v>220</v>
      </c>
      <c r="L145" s="55" t="s">
        <v>220</v>
      </c>
      <c r="M145" s="25">
        <f>MAX(G145:I145)</f>
        <v>112</v>
      </c>
      <c r="N145" s="25">
        <f>MAX(J145:L145)</f>
        <v>0</v>
      </c>
      <c r="O145" s="26">
        <f>M145+N145</f>
        <v>112</v>
      </c>
      <c r="P145" s="37">
        <v>9</v>
      </c>
      <c r="Q145" s="43">
        <f>O145*F145</f>
        <v>116.23114327020421</v>
      </c>
      <c r="R145">
        <v>1.096</v>
      </c>
      <c r="S145" s="60">
        <f t="shared" si="11"/>
        <v>127.38933302414382</v>
      </c>
    </row>
    <row r="146" spans="1:19" ht="12.75">
      <c r="A146" s="20">
        <v>3</v>
      </c>
      <c r="B146" s="28" t="s">
        <v>188</v>
      </c>
      <c r="C146" s="29">
        <v>1981</v>
      </c>
      <c r="D146" s="21" t="s">
        <v>38</v>
      </c>
      <c r="E146" s="41">
        <v>114.3</v>
      </c>
      <c r="F146" s="42">
        <f>POWER(10,(0.75194503*(LOG10(E146/175.508)*LOG10(E146/175.508))))</f>
        <v>1.061902053236811</v>
      </c>
      <c r="G146" s="28">
        <v>80</v>
      </c>
      <c r="H146" s="59">
        <v>87</v>
      </c>
      <c r="I146" s="44">
        <v>91</v>
      </c>
      <c r="J146" s="28">
        <v>110</v>
      </c>
      <c r="K146" s="54">
        <v>118</v>
      </c>
      <c r="L146" s="54">
        <v>125</v>
      </c>
      <c r="M146" s="25">
        <f>MAX(G146:I146)</f>
        <v>91</v>
      </c>
      <c r="N146" s="25">
        <f>MAX(J146:L146)</f>
        <v>125</v>
      </c>
      <c r="O146" s="26">
        <f>M146+N146</f>
        <v>216</v>
      </c>
      <c r="P146" s="37">
        <v>5</v>
      </c>
      <c r="Q146" s="43">
        <f>O146*F146</f>
        <v>229.3708434991512</v>
      </c>
      <c r="R146">
        <v>1.109</v>
      </c>
      <c r="S146" s="60">
        <f t="shared" si="11"/>
        <v>254.37226544055866</v>
      </c>
    </row>
    <row r="147" spans="1:19" ht="12.75">
      <c r="A147" s="20">
        <v>4</v>
      </c>
      <c r="B147" s="28" t="s">
        <v>186</v>
      </c>
      <c r="C147" s="29">
        <v>1981</v>
      </c>
      <c r="D147" s="21">
        <v>35</v>
      </c>
      <c r="E147" s="41">
        <v>143.6</v>
      </c>
      <c r="F147" s="42">
        <f>POWER(10,(0.75194503*(LOG10(E147/175.508)*LOG10(E147/175.508))))</f>
        <v>1.0132348730183507</v>
      </c>
      <c r="G147" s="57" t="s">
        <v>141</v>
      </c>
      <c r="H147" s="59">
        <v>105</v>
      </c>
      <c r="I147" s="56" t="s">
        <v>215</v>
      </c>
      <c r="J147" s="28">
        <v>130</v>
      </c>
      <c r="K147" s="54">
        <v>140</v>
      </c>
      <c r="L147" s="55" t="s">
        <v>222</v>
      </c>
      <c r="M147" s="25">
        <f>MAX(G147:I147)</f>
        <v>105</v>
      </c>
      <c r="N147" s="25">
        <f>MAX(J147:L147)</f>
        <v>140</v>
      </c>
      <c r="O147" s="26">
        <f>M147+N147</f>
        <v>245</v>
      </c>
      <c r="P147" s="37">
        <v>4</v>
      </c>
      <c r="Q147" s="43">
        <f>O147*F147</f>
        <v>248.24254388949592</v>
      </c>
      <c r="R147">
        <v>1.109</v>
      </c>
      <c r="S147" s="60">
        <f t="shared" si="11"/>
        <v>275.30098117345096</v>
      </c>
    </row>
    <row r="148" spans="1:19" ht="12.75">
      <c r="A148" s="74" t="s">
        <v>211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S148" s="60"/>
    </row>
    <row r="149" spans="1:19" ht="12.75">
      <c r="A149" s="20">
        <v>1</v>
      </c>
      <c r="B149" s="28" t="s">
        <v>190</v>
      </c>
      <c r="C149" s="29">
        <v>1977</v>
      </c>
      <c r="D149" s="21">
        <v>35</v>
      </c>
      <c r="E149" s="41">
        <v>118.9</v>
      </c>
      <c r="F149" s="42">
        <f>POWER(10,(0.75194503*(LOG10(E149/175.508)*LOG10(E149/175.508))))</f>
        <v>1.0507648973343844</v>
      </c>
      <c r="G149" s="28">
        <v>115</v>
      </c>
      <c r="H149" s="55" t="s">
        <v>217</v>
      </c>
      <c r="I149" s="44">
        <v>119</v>
      </c>
      <c r="J149" s="28">
        <v>145</v>
      </c>
      <c r="K149" s="55" t="s">
        <v>69</v>
      </c>
      <c r="L149" s="55" t="s">
        <v>69</v>
      </c>
      <c r="M149" s="25">
        <f>MAX(G149:I149)</f>
        <v>119</v>
      </c>
      <c r="N149" s="25">
        <f>MAX(J149:L149)</f>
        <v>145</v>
      </c>
      <c r="O149" s="26">
        <f>M149+N149</f>
        <v>264</v>
      </c>
      <c r="P149" s="37">
        <v>2</v>
      </c>
      <c r="Q149" s="43">
        <f>O149*F149</f>
        <v>277.40193289627746</v>
      </c>
      <c r="R149">
        <v>1.162</v>
      </c>
      <c r="S149" s="60">
        <f t="shared" si="11"/>
        <v>322.3410460254744</v>
      </c>
    </row>
    <row r="150" spans="1:19" ht="12.75">
      <c r="A150" s="20">
        <v>2</v>
      </c>
      <c r="B150" s="28" t="s">
        <v>191</v>
      </c>
      <c r="C150" s="29">
        <v>1976</v>
      </c>
      <c r="D150" s="21">
        <v>35</v>
      </c>
      <c r="E150" s="41">
        <v>122.4</v>
      </c>
      <c r="F150" s="42">
        <f>POWER(10,(0.75194503*(LOG10(E150/175.508)*LOG10(E150/175.508))))</f>
        <v>1.0433270654517692</v>
      </c>
      <c r="G150" s="28">
        <v>125</v>
      </c>
      <c r="H150" s="55" t="s">
        <v>218</v>
      </c>
      <c r="I150" s="56" t="s">
        <v>218</v>
      </c>
      <c r="J150" s="57" t="s">
        <v>222</v>
      </c>
      <c r="K150" s="54">
        <v>150</v>
      </c>
      <c r="L150" s="55" t="s">
        <v>225</v>
      </c>
      <c r="M150" s="25">
        <f>MAX(G150:I150)</f>
        <v>125</v>
      </c>
      <c r="N150" s="25">
        <f>MAX(J150:L150)</f>
        <v>150</v>
      </c>
      <c r="O150" s="26">
        <f>M150+N150</f>
        <v>275</v>
      </c>
      <c r="P150" s="37">
        <v>1</v>
      </c>
      <c r="Q150" s="43">
        <f>O150*F150</f>
        <v>286.91494299923653</v>
      </c>
      <c r="R150">
        <v>1.176</v>
      </c>
      <c r="S150" s="60">
        <f t="shared" si="11"/>
        <v>337.41197296710214</v>
      </c>
    </row>
    <row r="151" spans="1:19" ht="12.75">
      <c r="A151" s="74" t="s">
        <v>212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S151" s="60"/>
    </row>
    <row r="152" spans="1:19" ht="12.75">
      <c r="A152" s="20">
        <v>1</v>
      </c>
      <c r="B152" s="28" t="s">
        <v>192</v>
      </c>
      <c r="C152" s="29">
        <v>1974</v>
      </c>
      <c r="D152" s="21" t="s">
        <v>90</v>
      </c>
      <c r="E152" s="41">
        <v>121.5</v>
      </c>
      <c r="F152" s="42">
        <f>POWER(10,(0.75194503*(LOG10(E152/175.508)*LOG10(E152/175.508))))</f>
        <v>1.0451596409509638</v>
      </c>
      <c r="G152" s="28">
        <v>80</v>
      </c>
      <c r="H152" s="54">
        <v>85</v>
      </c>
      <c r="I152" s="56" t="s">
        <v>137</v>
      </c>
      <c r="J152" s="28">
        <v>100</v>
      </c>
      <c r="K152" s="59">
        <v>110</v>
      </c>
      <c r="L152" s="54">
        <v>117</v>
      </c>
      <c r="M152" s="25">
        <f>MAX(G152:I152)</f>
        <v>85</v>
      </c>
      <c r="N152" s="25">
        <f>MAX(J152:L152)</f>
        <v>117</v>
      </c>
      <c r="O152" s="26">
        <f>M152+N152</f>
        <v>202</v>
      </c>
      <c r="P152" s="37">
        <v>6</v>
      </c>
      <c r="Q152" s="43">
        <f>O152*F152</f>
        <v>211.1222474720947</v>
      </c>
      <c r="R152">
        <v>1.203</v>
      </c>
      <c r="S152" s="60">
        <f t="shared" si="11"/>
        <v>253.98006370892995</v>
      </c>
    </row>
    <row r="153" spans="1:19" ht="12.75">
      <c r="A153" s="20">
        <v>2</v>
      </c>
      <c r="B153" s="28" t="s">
        <v>195</v>
      </c>
      <c r="C153" s="29">
        <v>1972</v>
      </c>
      <c r="D153" s="21" t="s">
        <v>198</v>
      </c>
      <c r="E153" s="41">
        <v>115.8</v>
      </c>
      <c r="F153" s="42">
        <f>POWER(10,(0.75194503*(LOG10(E153/175.508)*LOG10(E153/175.508))))</f>
        <v>1.0580898488797332</v>
      </c>
      <c r="G153" s="28">
        <v>70</v>
      </c>
      <c r="H153" s="54">
        <v>75</v>
      </c>
      <c r="I153" s="56" t="s">
        <v>135</v>
      </c>
      <c r="J153" s="28">
        <v>90</v>
      </c>
      <c r="K153" s="54">
        <v>95</v>
      </c>
      <c r="L153" s="55" t="s">
        <v>69</v>
      </c>
      <c r="M153" s="25">
        <f>MAX(G153:I153)</f>
        <v>75</v>
      </c>
      <c r="N153" s="25">
        <f>MAX(J153:L153)</f>
        <v>95</v>
      </c>
      <c r="O153" s="26">
        <f>M153+N153</f>
        <v>170</v>
      </c>
      <c r="P153" s="37">
        <v>8</v>
      </c>
      <c r="Q153" s="43">
        <f>O153*F153</f>
        <v>179.87527430955464</v>
      </c>
      <c r="R153">
        <v>1.233</v>
      </c>
      <c r="S153" s="60">
        <f t="shared" si="11"/>
        <v>221.7862132236809</v>
      </c>
    </row>
    <row r="154" spans="1:19" ht="12.75">
      <c r="A154" s="74" t="s">
        <v>213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S154" s="60"/>
    </row>
    <row r="155" spans="1:19" ht="12.75">
      <c r="A155" s="20">
        <v>1</v>
      </c>
      <c r="B155" s="28" t="s">
        <v>230</v>
      </c>
      <c r="C155" s="29">
        <v>1963</v>
      </c>
      <c r="D155" s="21" t="s">
        <v>90</v>
      </c>
      <c r="E155" s="41">
        <v>111.85</v>
      </c>
      <c r="F155" s="42">
        <f>POWER(10,(0.75194503*(LOG10(E155/175.508)*LOG10(E155/175.508))))</f>
        <v>1.0685303478154207</v>
      </c>
      <c r="G155" s="28">
        <v>60</v>
      </c>
      <c r="H155" s="54">
        <v>70</v>
      </c>
      <c r="I155" s="56" t="s">
        <v>112</v>
      </c>
      <c r="J155" s="28">
        <v>80</v>
      </c>
      <c r="K155" s="59">
        <v>90</v>
      </c>
      <c r="L155" s="54">
        <v>100</v>
      </c>
      <c r="M155" s="25">
        <f>MAX(G155:I155)</f>
        <v>70</v>
      </c>
      <c r="N155" s="25">
        <f>MAX(J155:L155)</f>
        <v>100</v>
      </c>
      <c r="O155" s="26">
        <f>M155+N155</f>
        <v>170</v>
      </c>
      <c r="P155" s="37">
        <v>7</v>
      </c>
      <c r="Q155" s="43">
        <f>O155*F155</f>
        <v>181.6501591286215</v>
      </c>
      <c r="R155">
        <v>1.411</v>
      </c>
      <c r="S155" s="60">
        <f t="shared" si="11"/>
        <v>256.30837453048497</v>
      </c>
    </row>
    <row r="156" spans="1:17" ht="12.75">
      <c r="A156" s="13"/>
      <c r="B156" s="13"/>
      <c r="C156" s="13"/>
      <c r="D156" s="35"/>
      <c r="E156" s="38"/>
      <c r="F156" s="39"/>
      <c r="G156" s="13"/>
      <c r="H156" s="34"/>
      <c r="I156" s="35"/>
      <c r="J156" s="13"/>
      <c r="K156" s="34"/>
      <c r="L156" s="36"/>
      <c r="M156" s="40"/>
      <c r="N156" s="40"/>
      <c r="O156" s="40"/>
      <c r="P156" s="33"/>
      <c r="Q156" s="14"/>
    </row>
    <row r="157" spans="2:14" ht="12.75">
      <c r="B157" s="32" t="s">
        <v>13</v>
      </c>
      <c r="C157" s="47" t="s">
        <v>53</v>
      </c>
      <c r="D157" s="49"/>
      <c r="E157" s="75" t="s">
        <v>11</v>
      </c>
      <c r="F157" s="75"/>
      <c r="G157" s="47" t="s">
        <v>164</v>
      </c>
      <c r="H157" s="47"/>
      <c r="I157" s="48"/>
      <c r="J157" s="32" t="s">
        <v>10</v>
      </c>
      <c r="K157" s="46" t="s">
        <v>21</v>
      </c>
      <c r="M157" t="s">
        <v>165</v>
      </c>
      <c r="N157" s="16" t="s">
        <v>55</v>
      </c>
    </row>
    <row r="158" spans="2:12" ht="12.75">
      <c r="B158" s="13"/>
      <c r="C158" s="47"/>
      <c r="D158" s="49"/>
      <c r="E158" s="7"/>
      <c r="F158" s="8"/>
      <c r="G158" s="47" t="s">
        <v>93</v>
      </c>
      <c r="H158" s="47"/>
      <c r="I158" s="48"/>
      <c r="J158" s="19" t="s">
        <v>20</v>
      </c>
      <c r="K158" t="s">
        <v>54</v>
      </c>
      <c r="L158" s="46"/>
    </row>
    <row r="159" spans="2:11" ht="12.75">
      <c r="B159" s="10"/>
      <c r="C159" s="47"/>
      <c r="D159" s="49"/>
      <c r="E159" s="7"/>
      <c r="F159" s="8"/>
      <c r="G159" s="47" t="s">
        <v>48</v>
      </c>
      <c r="H159" s="15"/>
      <c r="J159" s="7"/>
      <c r="K159" s="7"/>
    </row>
    <row r="160" spans="2:11" ht="12.75">
      <c r="B160" s="10"/>
      <c r="C160" s="47"/>
      <c r="D160" s="49"/>
      <c r="E160" s="7"/>
      <c r="F160" s="53" t="s">
        <v>43</v>
      </c>
      <c r="G160" s="47" t="s">
        <v>48</v>
      </c>
      <c r="H160" s="15"/>
      <c r="J160" s="7"/>
      <c r="K160" s="7"/>
    </row>
    <row r="161" spans="2:12" ht="12.75">
      <c r="B161" s="13"/>
      <c r="C161" s="47"/>
      <c r="D161" s="49"/>
      <c r="E161" s="7"/>
      <c r="F161" s="8"/>
      <c r="G161" s="47"/>
      <c r="H161" s="47"/>
      <c r="I161" s="48"/>
      <c r="J161" s="19"/>
      <c r="L161" s="46"/>
    </row>
    <row r="162" spans="1:3" ht="12.75">
      <c r="A162" s="103" t="s">
        <v>239</v>
      </c>
      <c r="B162" s="103"/>
      <c r="C162" s="103"/>
    </row>
    <row r="164" spans="1:3" ht="12.75">
      <c r="A164" s="10" t="s">
        <v>14</v>
      </c>
      <c r="B164" s="10" t="s">
        <v>3</v>
      </c>
      <c r="C164" s="10" t="s">
        <v>240</v>
      </c>
    </row>
    <row r="165" spans="1:3" ht="12.75">
      <c r="A165" s="71">
        <v>1</v>
      </c>
      <c r="B165" s="71" t="s">
        <v>229</v>
      </c>
      <c r="C165" s="72">
        <v>372.5196224692828</v>
      </c>
    </row>
    <row r="166" spans="1:3" ht="12.75">
      <c r="A166" s="71">
        <v>2</v>
      </c>
      <c r="B166" s="71" t="s">
        <v>126</v>
      </c>
      <c r="C166" s="72">
        <v>353.17085847442917</v>
      </c>
    </row>
    <row r="167" spans="1:3" ht="12.75">
      <c r="A167" s="71">
        <v>3</v>
      </c>
      <c r="B167" s="71" t="s">
        <v>121</v>
      </c>
      <c r="C167" s="72">
        <v>300.53060794262433</v>
      </c>
    </row>
    <row r="168" spans="1:3" ht="12.75">
      <c r="A168" s="13">
        <v>4</v>
      </c>
      <c r="B168" s="67" t="s">
        <v>194</v>
      </c>
      <c r="C168" s="14">
        <v>290.39893013942566</v>
      </c>
    </row>
    <row r="169" spans="1:3" ht="12.75">
      <c r="A169" s="13">
        <v>5</v>
      </c>
      <c r="B169" s="67" t="s">
        <v>191</v>
      </c>
      <c r="C169" s="14">
        <v>286.91494299923653</v>
      </c>
    </row>
    <row r="170" spans="1:3" ht="12.75">
      <c r="A170" s="13">
        <v>6</v>
      </c>
      <c r="B170" s="67" t="s">
        <v>183</v>
      </c>
      <c r="C170" s="14">
        <v>280.5510796483893</v>
      </c>
    </row>
    <row r="171" spans="1:3" ht="12.75">
      <c r="A171" s="13">
        <v>7</v>
      </c>
      <c r="B171" s="67" t="s">
        <v>179</v>
      </c>
      <c r="C171" s="14">
        <v>280.54164570928924</v>
      </c>
    </row>
    <row r="172" spans="1:3" ht="12.75">
      <c r="A172" s="13">
        <v>8</v>
      </c>
      <c r="B172" s="67" t="s">
        <v>190</v>
      </c>
      <c r="C172" s="14">
        <v>277.40193289627746</v>
      </c>
    </row>
    <row r="173" spans="1:3" ht="12.75">
      <c r="A173" s="13">
        <v>9</v>
      </c>
      <c r="B173" s="67" t="s">
        <v>187</v>
      </c>
      <c r="C173" s="14">
        <v>272.79252769590056</v>
      </c>
    </row>
    <row r="174" spans="1:3" ht="12.75">
      <c r="A174" s="13">
        <v>10</v>
      </c>
      <c r="B174" s="67" t="s">
        <v>178</v>
      </c>
      <c r="C174" s="14">
        <v>271.39138209158193</v>
      </c>
    </row>
    <row r="175" spans="1:3" ht="12.75">
      <c r="A175" s="13">
        <v>11</v>
      </c>
      <c r="B175" s="67" t="s">
        <v>176</v>
      </c>
      <c r="C175" s="14">
        <v>270.8662150496447</v>
      </c>
    </row>
    <row r="176" spans="1:3" ht="12.75">
      <c r="A176" s="13">
        <v>12</v>
      </c>
      <c r="B176" s="67" t="s">
        <v>85</v>
      </c>
      <c r="C176" s="14">
        <v>250.37924630115384</v>
      </c>
    </row>
    <row r="177" spans="1:3" ht="12.75">
      <c r="A177" s="13">
        <v>13</v>
      </c>
      <c r="B177" s="67" t="s">
        <v>123</v>
      </c>
      <c r="C177" s="14">
        <v>249.0092597097263</v>
      </c>
    </row>
    <row r="178" spans="1:3" ht="12.75">
      <c r="A178" s="13">
        <v>14</v>
      </c>
      <c r="B178" s="67" t="s">
        <v>153</v>
      </c>
      <c r="C178" s="14">
        <v>248.4539881551932</v>
      </c>
    </row>
    <row r="179" spans="1:3" ht="12.75">
      <c r="A179" s="13">
        <v>15</v>
      </c>
      <c r="B179" s="67" t="s">
        <v>186</v>
      </c>
      <c r="C179" s="14">
        <v>248.24254388949592</v>
      </c>
    </row>
    <row r="180" spans="1:3" ht="12.75">
      <c r="A180" s="13">
        <v>16</v>
      </c>
      <c r="B180" s="67" t="s">
        <v>115</v>
      </c>
      <c r="C180" s="14">
        <v>246.9027475592326</v>
      </c>
    </row>
    <row r="181" spans="1:3" ht="12.75">
      <c r="A181" s="13">
        <v>17</v>
      </c>
      <c r="B181" s="70" t="s">
        <v>88</v>
      </c>
      <c r="C181" s="14">
        <v>236.7133396249063</v>
      </c>
    </row>
    <row r="182" spans="1:3" ht="12.75">
      <c r="A182" s="13">
        <v>18</v>
      </c>
      <c r="B182" s="67" t="s">
        <v>188</v>
      </c>
      <c r="C182" s="14">
        <v>229.3708434991512</v>
      </c>
    </row>
    <row r="183" spans="1:3" ht="12.75">
      <c r="A183" s="13">
        <v>19</v>
      </c>
      <c r="B183" s="67" t="s">
        <v>118</v>
      </c>
      <c r="C183" s="14">
        <v>227.89001689154637</v>
      </c>
    </row>
    <row r="184" spans="1:3" ht="12.75">
      <c r="A184" s="13">
        <v>20</v>
      </c>
      <c r="B184" s="67" t="s">
        <v>117</v>
      </c>
      <c r="C184" s="14">
        <v>224.2812931243569</v>
      </c>
    </row>
    <row r="185" spans="1:3" ht="12.75">
      <c r="A185" s="13">
        <v>21</v>
      </c>
      <c r="B185" s="70" t="s">
        <v>125</v>
      </c>
      <c r="C185" s="14">
        <v>222.3139746041847</v>
      </c>
    </row>
    <row r="186" spans="1:3" ht="12.75">
      <c r="A186" s="13">
        <v>22</v>
      </c>
      <c r="B186" s="67" t="s">
        <v>113</v>
      </c>
      <c r="C186" s="14">
        <v>220.19891206976237</v>
      </c>
    </row>
    <row r="187" spans="1:3" ht="12.75">
      <c r="A187" s="13">
        <v>23</v>
      </c>
      <c r="B187" s="67" t="s">
        <v>119</v>
      </c>
      <c r="C187" s="14">
        <v>218.67476819973834</v>
      </c>
    </row>
    <row r="188" spans="1:3" ht="12.75">
      <c r="A188" s="13">
        <v>24</v>
      </c>
      <c r="B188" s="67" t="s">
        <v>152</v>
      </c>
      <c r="C188" s="14">
        <v>217.97357343846167</v>
      </c>
    </row>
    <row r="189" spans="1:3" ht="12.75">
      <c r="A189" s="13">
        <v>25</v>
      </c>
      <c r="B189" s="67" t="s">
        <v>192</v>
      </c>
      <c r="C189" s="14">
        <v>211.1222474720947</v>
      </c>
    </row>
    <row r="190" spans="1:3" ht="12.75">
      <c r="A190" s="13">
        <v>26</v>
      </c>
      <c r="B190" s="67" t="s">
        <v>150</v>
      </c>
      <c r="C190" s="14">
        <v>210.88775587127816</v>
      </c>
    </row>
    <row r="191" spans="1:3" ht="12.75">
      <c r="A191" s="13">
        <v>27</v>
      </c>
      <c r="B191" s="67" t="s">
        <v>182</v>
      </c>
      <c r="C191" s="14">
        <v>210.76097540045293</v>
      </c>
    </row>
    <row r="192" spans="1:3" ht="12.75">
      <c r="A192" s="13">
        <v>28</v>
      </c>
      <c r="B192" s="67" t="s">
        <v>148</v>
      </c>
      <c r="C192" s="14">
        <v>210.21057406693458</v>
      </c>
    </row>
    <row r="193" spans="1:3" ht="12.75">
      <c r="A193" s="13">
        <v>29</v>
      </c>
      <c r="B193" s="67" t="s">
        <v>177</v>
      </c>
      <c r="C193" s="14">
        <v>203.5875577931669</v>
      </c>
    </row>
    <row r="194" spans="1:3" ht="12.75">
      <c r="A194" s="13">
        <v>30</v>
      </c>
      <c r="B194" s="67" t="s">
        <v>185</v>
      </c>
      <c r="C194" s="14">
        <v>202.6410242278709</v>
      </c>
    </row>
    <row r="195" spans="1:3" ht="12.75">
      <c r="A195" s="13">
        <v>31</v>
      </c>
      <c r="B195" s="67" t="s">
        <v>184</v>
      </c>
      <c r="C195" s="14">
        <v>201.7414194464161</v>
      </c>
    </row>
    <row r="196" spans="1:3" ht="12.75">
      <c r="A196" s="13">
        <v>32</v>
      </c>
      <c r="B196" s="67" t="s">
        <v>82</v>
      </c>
      <c r="C196" s="14">
        <v>200.77704699757737</v>
      </c>
    </row>
    <row r="197" spans="1:3" ht="12.75">
      <c r="A197" s="13">
        <v>33</v>
      </c>
      <c r="B197" s="67" t="s">
        <v>151</v>
      </c>
      <c r="C197" s="14">
        <v>200.70414151801916</v>
      </c>
    </row>
    <row r="198" spans="1:3" ht="12.75">
      <c r="A198" s="13">
        <v>34</v>
      </c>
      <c r="B198" s="67" t="s">
        <v>116</v>
      </c>
      <c r="C198" s="14">
        <v>194.98706961219375</v>
      </c>
    </row>
    <row r="199" spans="1:3" ht="12.75">
      <c r="A199" s="13">
        <v>35</v>
      </c>
      <c r="B199" s="67" t="s">
        <v>86</v>
      </c>
      <c r="C199" s="14">
        <v>184.85856726926536</v>
      </c>
    </row>
    <row r="200" spans="1:3" ht="12.75">
      <c r="A200" s="13">
        <v>36</v>
      </c>
      <c r="B200" s="67" t="s">
        <v>193</v>
      </c>
      <c r="C200" s="14">
        <v>181.6501591286215</v>
      </c>
    </row>
    <row r="201" spans="1:3" ht="12.75">
      <c r="A201" s="13">
        <v>37</v>
      </c>
      <c r="B201" s="67" t="s">
        <v>181</v>
      </c>
      <c r="C201" s="14">
        <v>181.17401431006363</v>
      </c>
    </row>
    <row r="202" spans="1:3" ht="12.75">
      <c r="A202" s="13">
        <v>38</v>
      </c>
      <c r="B202" s="67" t="s">
        <v>122</v>
      </c>
      <c r="C202" s="14">
        <v>180.25143022707235</v>
      </c>
    </row>
    <row r="203" spans="1:3" ht="12.75">
      <c r="A203" s="13">
        <v>39</v>
      </c>
      <c r="B203" s="67" t="s">
        <v>195</v>
      </c>
      <c r="C203" s="14">
        <v>179.87527430955464</v>
      </c>
    </row>
    <row r="204" spans="1:3" ht="12.75">
      <c r="A204" s="13">
        <v>40</v>
      </c>
      <c r="B204" s="67" t="s">
        <v>180</v>
      </c>
      <c r="C204" s="14">
        <v>178.17095345553693</v>
      </c>
    </row>
    <row r="205" spans="1:3" ht="12.75">
      <c r="A205" s="13">
        <v>41</v>
      </c>
      <c r="B205" s="67" t="s">
        <v>80</v>
      </c>
      <c r="C205" s="14">
        <v>172.49088549392363</v>
      </c>
    </row>
    <row r="206" spans="1:3" ht="12.75">
      <c r="A206" s="13">
        <v>42</v>
      </c>
      <c r="B206" s="67" t="s">
        <v>77</v>
      </c>
      <c r="C206" s="14">
        <v>163.61840559566093</v>
      </c>
    </row>
    <row r="207" spans="1:3" ht="12.75">
      <c r="A207" s="13">
        <v>43</v>
      </c>
      <c r="B207" s="67" t="s">
        <v>114</v>
      </c>
      <c r="C207" s="14">
        <v>163.06372430468926</v>
      </c>
    </row>
    <row r="208" spans="1:3" ht="12.75">
      <c r="A208" s="13">
        <v>44</v>
      </c>
      <c r="B208" s="67" t="s">
        <v>79</v>
      </c>
      <c r="C208" s="14">
        <v>151.21059285523177</v>
      </c>
    </row>
    <row r="209" spans="1:3" ht="12.75">
      <c r="A209" s="13">
        <v>45</v>
      </c>
      <c r="B209" s="67" t="s">
        <v>124</v>
      </c>
      <c r="C209" s="14">
        <v>138.8509557746468</v>
      </c>
    </row>
    <row r="210" spans="1:3" ht="12.75">
      <c r="A210" s="13">
        <v>46</v>
      </c>
      <c r="B210" s="67" t="s">
        <v>189</v>
      </c>
      <c r="C210" s="14">
        <v>116.23114327020421</v>
      </c>
    </row>
    <row r="211" spans="1:3" ht="12.75">
      <c r="A211" s="13">
        <v>47</v>
      </c>
      <c r="B211" s="67" t="s">
        <v>89</v>
      </c>
      <c r="C211" s="14">
        <v>115.08507859818914</v>
      </c>
    </row>
    <row r="212" spans="1:3" ht="12.75">
      <c r="A212" s="13">
        <v>48</v>
      </c>
      <c r="B212" s="67" t="s">
        <v>84</v>
      </c>
      <c r="C212" s="14">
        <v>113.00203477658818</v>
      </c>
    </row>
    <row r="213" spans="1:3" ht="12.75">
      <c r="A213" s="13">
        <v>49</v>
      </c>
      <c r="B213" s="67" t="s">
        <v>87</v>
      </c>
      <c r="C213" s="14">
        <v>97.37510320550194</v>
      </c>
    </row>
    <row r="214" spans="1:3" ht="12.75">
      <c r="A214" s="13">
        <v>50</v>
      </c>
      <c r="B214" s="67" t="s">
        <v>76</v>
      </c>
      <c r="C214" s="14">
        <v>91.05835599017684</v>
      </c>
    </row>
    <row r="215" spans="1:3" ht="12.75">
      <c r="A215" s="13">
        <v>51</v>
      </c>
      <c r="B215" s="67" t="s">
        <v>81</v>
      </c>
      <c r="C215" s="14">
        <v>90.71273914445104</v>
      </c>
    </row>
    <row r="216" spans="1:3" ht="12.75">
      <c r="A216" s="13">
        <v>52</v>
      </c>
      <c r="B216" s="67" t="s">
        <v>120</v>
      </c>
      <c r="C216" s="14">
        <v>83.24935974029835</v>
      </c>
    </row>
    <row r="217" spans="1:3" ht="12.75">
      <c r="A217" s="13">
        <v>53</v>
      </c>
      <c r="B217" s="67" t="s">
        <v>83</v>
      </c>
      <c r="C217" s="14">
        <v>79.84791639833792</v>
      </c>
    </row>
    <row r="218" spans="1:3" ht="12.75">
      <c r="A218" s="13">
        <v>54</v>
      </c>
      <c r="B218" s="67" t="s">
        <v>78</v>
      </c>
      <c r="C218" s="14">
        <v>74.12288307868073</v>
      </c>
    </row>
    <row r="220" spans="1:3" ht="12.75">
      <c r="A220" s="103" t="s">
        <v>241</v>
      </c>
      <c r="B220" s="103"/>
      <c r="C220" s="103"/>
    </row>
    <row r="221" spans="1:3" ht="12.75">
      <c r="A221" s="45"/>
      <c r="B221" s="45"/>
      <c r="C221" s="45"/>
    </row>
    <row r="222" spans="1:3" ht="12.75">
      <c r="A222" s="10" t="s">
        <v>14</v>
      </c>
      <c r="B222" s="10" t="s">
        <v>3</v>
      </c>
      <c r="C222" s="10" t="s">
        <v>240</v>
      </c>
    </row>
    <row r="223" spans="1:3" ht="12.75">
      <c r="A223" s="71">
        <v>1</v>
      </c>
      <c r="B223" s="71" t="s">
        <v>33</v>
      </c>
      <c r="C223" s="72">
        <v>197.7876468031323</v>
      </c>
    </row>
    <row r="224" spans="1:3" ht="12.75">
      <c r="A224" s="71">
        <v>2</v>
      </c>
      <c r="B224" s="71" t="s">
        <v>30</v>
      </c>
      <c r="C224" s="72">
        <v>168.12777968062306</v>
      </c>
    </row>
    <row r="225" spans="1:3" ht="12.75">
      <c r="A225" s="71">
        <v>3</v>
      </c>
      <c r="B225" s="71" t="s">
        <v>31</v>
      </c>
      <c r="C225" s="72">
        <v>148.74652350674813</v>
      </c>
    </row>
    <row r="226" spans="1:3" ht="12.75">
      <c r="A226" s="66">
        <v>4</v>
      </c>
      <c r="B226" s="67" t="s">
        <v>26</v>
      </c>
      <c r="C226" s="69">
        <v>145.5387593151558</v>
      </c>
    </row>
    <row r="227" spans="1:3" ht="12.75">
      <c r="A227" s="66">
        <v>5</v>
      </c>
      <c r="B227" s="67" t="s">
        <v>34</v>
      </c>
      <c r="C227" s="69">
        <v>143.4988751780865</v>
      </c>
    </row>
    <row r="228" spans="1:3" ht="12.75">
      <c r="A228" s="66">
        <v>6</v>
      </c>
      <c r="B228" s="67" t="s">
        <v>37</v>
      </c>
      <c r="C228" s="69">
        <v>142.4384529814991</v>
      </c>
    </row>
    <row r="229" spans="1:3" ht="12.75">
      <c r="A229" s="66">
        <v>7</v>
      </c>
      <c r="B229" s="67" t="s">
        <v>28</v>
      </c>
      <c r="C229" s="69">
        <v>134.55752196115682</v>
      </c>
    </row>
    <row r="230" spans="1:3" ht="12.75">
      <c r="A230" s="66">
        <v>8</v>
      </c>
      <c r="B230" s="67" t="s">
        <v>27</v>
      </c>
      <c r="C230" s="69">
        <v>127.94782170261344</v>
      </c>
    </row>
    <row r="231" spans="1:3" ht="12.75">
      <c r="A231" s="66">
        <v>9</v>
      </c>
      <c r="B231" s="67" t="s">
        <v>29</v>
      </c>
      <c r="C231" s="69">
        <v>125.11388184089117</v>
      </c>
    </row>
    <row r="232" spans="1:3" ht="12.75">
      <c r="A232" s="66">
        <v>10</v>
      </c>
      <c r="B232" s="67" t="s">
        <v>36</v>
      </c>
      <c r="C232" s="69">
        <v>116.31750402348042</v>
      </c>
    </row>
    <row r="233" spans="1:3" ht="12.75">
      <c r="A233" s="66">
        <v>11</v>
      </c>
      <c r="B233" s="67" t="s">
        <v>32</v>
      </c>
      <c r="C233" s="69">
        <v>110.76515416387922</v>
      </c>
    </row>
    <row r="234" spans="1:3" ht="12.75">
      <c r="A234" s="66">
        <v>12</v>
      </c>
      <c r="B234" s="67" t="s">
        <v>23</v>
      </c>
      <c r="C234" s="69">
        <v>110.39485164018822</v>
      </c>
    </row>
    <row r="235" spans="1:3" ht="12.75">
      <c r="A235" s="66">
        <v>13</v>
      </c>
      <c r="B235" s="67" t="s">
        <v>35</v>
      </c>
      <c r="C235" s="69">
        <v>103.99017789921463</v>
      </c>
    </row>
    <row r="236" spans="1:3" ht="12.75">
      <c r="A236" s="66">
        <v>14</v>
      </c>
      <c r="B236" s="67" t="s">
        <v>24</v>
      </c>
      <c r="C236" s="69">
        <v>77.98220760822174</v>
      </c>
    </row>
    <row r="237" spans="1:3" ht="12.75">
      <c r="A237" s="66">
        <v>15</v>
      </c>
      <c r="B237" s="67" t="s">
        <v>25</v>
      </c>
      <c r="C237" s="69">
        <v>0</v>
      </c>
    </row>
    <row r="239" spans="1:3" ht="12.75">
      <c r="A239" s="103" t="s">
        <v>238</v>
      </c>
      <c r="B239" s="103"/>
      <c r="C239" s="103"/>
    </row>
    <row r="240" spans="1:3" ht="12.75">
      <c r="A240" s="45"/>
      <c r="B240" s="45"/>
      <c r="C240" s="45"/>
    </row>
    <row r="241" spans="1:3" ht="12.75">
      <c r="A241" s="10" t="s">
        <v>14</v>
      </c>
      <c r="B241" s="10" t="s">
        <v>227</v>
      </c>
      <c r="C241" s="10" t="s">
        <v>228</v>
      </c>
    </row>
    <row r="242" spans="1:3" ht="12.75">
      <c r="A242" s="64">
        <v>1</v>
      </c>
      <c r="B242" s="64" t="s">
        <v>178</v>
      </c>
      <c r="C242" s="65">
        <v>363.12166923853664</v>
      </c>
    </row>
    <row r="243" spans="1:3" ht="12.75">
      <c r="A243" s="64">
        <v>2</v>
      </c>
      <c r="B243" s="64" t="s">
        <v>179</v>
      </c>
      <c r="C243" s="65">
        <v>350.11597384519297</v>
      </c>
    </row>
    <row r="244" spans="1:3" ht="12.75">
      <c r="A244" s="64">
        <v>3</v>
      </c>
      <c r="B244" s="64" t="s">
        <v>176</v>
      </c>
      <c r="C244" s="65">
        <v>346.43788904849555</v>
      </c>
    </row>
    <row r="245" spans="1:3" ht="12.75">
      <c r="A245" s="66">
        <v>4</v>
      </c>
      <c r="B245" s="67" t="s">
        <v>183</v>
      </c>
      <c r="C245" s="68">
        <v>337.50294881701234</v>
      </c>
    </row>
    <row r="246" spans="1:3" ht="12.75">
      <c r="A246" s="66">
        <v>5</v>
      </c>
      <c r="B246" s="67" t="s">
        <v>191</v>
      </c>
      <c r="C246" s="68">
        <v>337.41197296710214</v>
      </c>
    </row>
    <row r="247" spans="1:3" ht="12.75">
      <c r="A247" s="66">
        <v>6</v>
      </c>
      <c r="B247" s="67" t="s">
        <v>177</v>
      </c>
      <c r="C247" s="68">
        <v>331.64413164506885</v>
      </c>
    </row>
    <row r="248" spans="1:3" ht="12.75">
      <c r="A248" s="66">
        <v>7</v>
      </c>
      <c r="B248" s="67" t="s">
        <v>194</v>
      </c>
      <c r="C248" s="68">
        <v>329.6027857082481</v>
      </c>
    </row>
    <row r="249" spans="1:3" ht="12.75">
      <c r="A249" s="66">
        <v>8</v>
      </c>
      <c r="B249" s="67" t="s">
        <v>190</v>
      </c>
      <c r="C249" s="68">
        <v>322.3410460254744</v>
      </c>
    </row>
    <row r="250" spans="1:3" ht="12.75">
      <c r="A250" s="66">
        <v>9</v>
      </c>
      <c r="B250" s="67" t="s">
        <v>184</v>
      </c>
      <c r="C250" s="68">
        <v>305.436509041874</v>
      </c>
    </row>
    <row r="251" spans="1:3" ht="12.75">
      <c r="A251" s="66">
        <v>10</v>
      </c>
      <c r="B251" s="67" t="s">
        <v>147</v>
      </c>
      <c r="C251" s="68">
        <v>304.2800628914335</v>
      </c>
    </row>
    <row r="252" spans="1:3" ht="12.75">
      <c r="A252" s="66">
        <v>11</v>
      </c>
      <c r="B252" s="67" t="s">
        <v>148</v>
      </c>
      <c r="C252" s="68">
        <v>296.6071200084447</v>
      </c>
    </row>
    <row r="253" spans="1:3" ht="12.75">
      <c r="A253" s="66">
        <v>12</v>
      </c>
      <c r="B253" s="67" t="s">
        <v>153</v>
      </c>
      <c r="C253" s="68">
        <v>295.41179191652475</v>
      </c>
    </row>
    <row r="254" spans="1:3" ht="12.75">
      <c r="A254" s="66">
        <v>13</v>
      </c>
      <c r="B254" s="67" t="s">
        <v>187</v>
      </c>
      <c r="C254" s="68">
        <v>292.4335896900054</v>
      </c>
    </row>
    <row r="255" spans="1:3" ht="12.75">
      <c r="A255" s="66">
        <v>14</v>
      </c>
      <c r="B255" s="67" t="s">
        <v>185</v>
      </c>
      <c r="C255" s="68">
        <v>285.92648518552585</v>
      </c>
    </row>
    <row r="256" spans="1:3" ht="12.75">
      <c r="A256" s="66">
        <v>15</v>
      </c>
      <c r="B256" s="67" t="s">
        <v>186</v>
      </c>
      <c r="C256" s="68">
        <v>275.30098117345096</v>
      </c>
    </row>
    <row r="257" spans="1:3" ht="12.75">
      <c r="A257" s="66">
        <v>16</v>
      </c>
      <c r="B257" s="67" t="s">
        <v>182</v>
      </c>
      <c r="C257" s="68">
        <v>273.3569850943874</v>
      </c>
    </row>
    <row r="258" spans="1:3" ht="12.75">
      <c r="A258" s="66">
        <v>17</v>
      </c>
      <c r="B258" s="67" t="s">
        <v>150</v>
      </c>
      <c r="C258" s="68">
        <v>269.72543975936475</v>
      </c>
    </row>
    <row r="259" spans="1:3" ht="12.75">
      <c r="A259" s="66">
        <v>18</v>
      </c>
      <c r="B259" s="67" t="s">
        <v>193</v>
      </c>
      <c r="C259" s="68">
        <v>256.30837453048497</v>
      </c>
    </row>
    <row r="260" spans="1:3" ht="12.75">
      <c r="A260" s="66">
        <v>19</v>
      </c>
      <c r="B260" s="67" t="s">
        <v>188</v>
      </c>
      <c r="C260" s="68">
        <v>254.37226544055866</v>
      </c>
    </row>
    <row r="261" spans="1:3" ht="12.75">
      <c r="A261" s="66">
        <v>20</v>
      </c>
      <c r="B261" s="67" t="s">
        <v>192</v>
      </c>
      <c r="C261" s="68">
        <v>253.98006370892995</v>
      </c>
    </row>
    <row r="262" spans="1:3" ht="12.75">
      <c r="A262" s="66">
        <v>21</v>
      </c>
      <c r="B262" s="67" t="s">
        <v>146</v>
      </c>
      <c r="C262" s="68">
        <v>240.84577318310636</v>
      </c>
    </row>
    <row r="263" spans="1:3" ht="12.75">
      <c r="A263" s="66">
        <v>22</v>
      </c>
      <c r="B263" s="67" t="s">
        <v>180</v>
      </c>
      <c r="C263" s="68">
        <v>238.39273572350842</v>
      </c>
    </row>
    <row r="264" spans="1:3" ht="12.75">
      <c r="A264" s="66">
        <v>23</v>
      </c>
      <c r="B264" s="67" t="s">
        <v>152</v>
      </c>
      <c r="C264" s="68">
        <v>233.66767072603093</v>
      </c>
    </row>
    <row r="265" spans="1:3" ht="12.75">
      <c r="A265" s="66">
        <v>24</v>
      </c>
      <c r="B265" s="67" t="s">
        <v>145</v>
      </c>
      <c r="C265" s="68">
        <v>225.75562103423252</v>
      </c>
    </row>
    <row r="266" spans="1:3" ht="12.75">
      <c r="A266" s="66">
        <v>25</v>
      </c>
      <c r="B266" s="67" t="s">
        <v>195</v>
      </c>
      <c r="C266" s="68">
        <v>221.7862132236809</v>
      </c>
    </row>
    <row r="267" spans="1:3" ht="12.75">
      <c r="A267" s="66">
        <v>26</v>
      </c>
      <c r="B267" s="67" t="s">
        <v>151</v>
      </c>
      <c r="C267" s="68">
        <v>215.15483970731654</v>
      </c>
    </row>
    <row r="268" spans="1:3" ht="12.75">
      <c r="A268" s="66">
        <v>27</v>
      </c>
      <c r="B268" s="67" t="s">
        <v>181</v>
      </c>
      <c r="C268" s="68">
        <v>213.0606408286348</v>
      </c>
    </row>
    <row r="269" spans="1:3" ht="12.75">
      <c r="A269" s="66">
        <v>28</v>
      </c>
      <c r="B269" s="67" t="s">
        <v>189</v>
      </c>
      <c r="C269" s="68">
        <v>127.38933302414382</v>
      </c>
    </row>
    <row r="271" spans="1:3" ht="12.75">
      <c r="A271" s="103" t="s">
        <v>242</v>
      </c>
      <c r="B271" s="103"/>
      <c r="C271" s="103"/>
    </row>
    <row r="272" spans="1:3" ht="12.75">
      <c r="A272" s="45"/>
      <c r="B272" s="45"/>
      <c r="C272" s="45"/>
    </row>
    <row r="273" spans="1:3" ht="12.75">
      <c r="A273" s="10" t="s">
        <v>14</v>
      </c>
      <c r="B273" s="10" t="s">
        <v>227</v>
      </c>
      <c r="C273" s="10" t="s">
        <v>228</v>
      </c>
    </row>
    <row r="274" spans="1:3" ht="12.75">
      <c r="A274" s="71">
        <v>1</v>
      </c>
      <c r="B274" s="71" t="s">
        <v>37</v>
      </c>
      <c r="C274" s="73">
        <v>154.83059839088952</v>
      </c>
    </row>
    <row r="275" spans="1:3" ht="12.75">
      <c r="A275" s="71">
        <v>2</v>
      </c>
      <c r="B275" s="71" t="s">
        <v>27</v>
      </c>
      <c r="C275" s="73">
        <v>140.74260387287478</v>
      </c>
    </row>
    <row r="276" spans="1:3" ht="12.75">
      <c r="A276" s="71">
        <v>3</v>
      </c>
      <c r="B276" s="71" t="s">
        <v>23</v>
      </c>
      <c r="C276" s="73">
        <v>130.59710949034266</v>
      </c>
    </row>
    <row r="277" spans="1:3" ht="12.75">
      <c r="A277" s="66">
        <v>4</v>
      </c>
      <c r="B277" s="67" t="s">
        <v>24</v>
      </c>
      <c r="C277" s="68">
        <v>94.90434665920587</v>
      </c>
    </row>
  </sheetData>
  <sheetProtection/>
  <mergeCells count="130">
    <mergeCell ref="A239:C239"/>
    <mergeCell ref="A162:C162"/>
    <mergeCell ref="A220:C220"/>
    <mergeCell ref="A271:C271"/>
    <mergeCell ref="A1:Q1"/>
    <mergeCell ref="E2:J2"/>
    <mergeCell ref="E3:J3"/>
    <mergeCell ref="A5:F5"/>
    <mergeCell ref="G5:L5"/>
    <mergeCell ref="M5:Q5"/>
    <mergeCell ref="A25:Q25"/>
    <mergeCell ref="E28:F28"/>
    <mergeCell ref="G6:I6"/>
    <mergeCell ref="J6:L6"/>
    <mergeCell ref="M6:M7"/>
    <mergeCell ref="N6:N7"/>
    <mergeCell ref="O6:O7"/>
    <mergeCell ref="P6:P7"/>
    <mergeCell ref="A6:A7"/>
    <mergeCell ref="B6:B7"/>
    <mergeCell ref="F34:F35"/>
    <mergeCell ref="G34:I34"/>
    <mergeCell ref="Q6:Q7"/>
    <mergeCell ref="A8:Q8"/>
    <mergeCell ref="A11:Q11"/>
    <mergeCell ref="A17:Q17"/>
    <mergeCell ref="C6:C7"/>
    <mergeCell ref="D6:D7"/>
    <mergeCell ref="E6:E7"/>
    <mergeCell ref="F6:F7"/>
    <mergeCell ref="A36:Q36"/>
    <mergeCell ref="A39:Q39"/>
    <mergeCell ref="A33:F33"/>
    <mergeCell ref="G33:L33"/>
    <mergeCell ref="M33:Q33"/>
    <mergeCell ref="A34:A35"/>
    <mergeCell ref="B34:B35"/>
    <mergeCell ref="C34:C35"/>
    <mergeCell ref="D34:D35"/>
    <mergeCell ref="E34:E35"/>
    <mergeCell ref="J34:L34"/>
    <mergeCell ref="M34:M35"/>
    <mergeCell ref="N34:N35"/>
    <mergeCell ref="O34:O35"/>
    <mergeCell ref="P34:P35"/>
    <mergeCell ref="Q34:Q35"/>
    <mergeCell ref="A42:Q42"/>
    <mergeCell ref="A46:Q46"/>
    <mergeCell ref="A55:Q55"/>
    <mergeCell ref="E59:F59"/>
    <mergeCell ref="A64:F64"/>
    <mergeCell ref="G64:L64"/>
    <mergeCell ref="M64:Q64"/>
    <mergeCell ref="A49:Q49"/>
    <mergeCell ref="A52:Q52"/>
    <mergeCell ref="A81:Q81"/>
    <mergeCell ref="A83:Q83"/>
    <mergeCell ref="F65:F66"/>
    <mergeCell ref="G65:I65"/>
    <mergeCell ref="J65:L65"/>
    <mergeCell ref="M65:M66"/>
    <mergeCell ref="N65:N66"/>
    <mergeCell ref="O65:O66"/>
    <mergeCell ref="A65:A66"/>
    <mergeCell ref="B65:B66"/>
    <mergeCell ref="P65:P66"/>
    <mergeCell ref="Q65:Q66"/>
    <mergeCell ref="A67:Q67"/>
    <mergeCell ref="A71:Q71"/>
    <mergeCell ref="C65:C66"/>
    <mergeCell ref="D65:D66"/>
    <mergeCell ref="E65:E66"/>
    <mergeCell ref="A85:Q85"/>
    <mergeCell ref="E88:F88"/>
    <mergeCell ref="A93:F93"/>
    <mergeCell ref="G93:L93"/>
    <mergeCell ref="M93:Q93"/>
    <mergeCell ref="A100:Q100"/>
    <mergeCell ref="Q94:Q95"/>
    <mergeCell ref="A96:Q96"/>
    <mergeCell ref="A98:Q98"/>
    <mergeCell ref="C94:C95"/>
    <mergeCell ref="A102:Q102"/>
    <mergeCell ref="F94:F95"/>
    <mergeCell ref="G94:I94"/>
    <mergeCell ref="J94:L94"/>
    <mergeCell ref="M94:M95"/>
    <mergeCell ref="N94:N95"/>
    <mergeCell ref="O94:O95"/>
    <mergeCell ref="A94:A95"/>
    <mergeCell ref="B94:B95"/>
    <mergeCell ref="P94:P95"/>
    <mergeCell ref="D94:D95"/>
    <mergeCell ref="E94:E95"/>
    <mergeCell ref="E120:E121"/>
    <mergeCell ref="F120:F121"/>
    <mergeCell ref="A104:Q104"/>
    <mergeCell ref="A106:Q106"/>
    <mergeCell ref="A108:Q108"/>
    <mergeCell ref="A110:Q110"/>
    <mergeCell ref="E113:F113"/>
    <mergeCell ref="A119:F119"/>
    <mergeCell ref="G119:L119"/>
    <mergeCell ref="M119:Q119"/>
    <mergeCell ref="A120:A121"/>
    <mergeCell ref="B120:B121"/>
    <mergeCell ref="C120:C121"/>
    <mergeCell ref="D120:D121"/>
    <mergeCell ref="M120:M121"/>
    <mergeCell ref="N120:N121"/>
    <mergeCell ref="O120:O121"/>
    <mergeCell ref="P120:P121"/>
    <mergeCell ref="Q120:Q121"/>
    <mergeCell ref="A122:Q122"/>
    <mergeCell ref="A124:Q124"/>
    <mergeCell ref="A126:Q126"/>
    <mergeCell ref="A128:Q128"/>
    <mergeCell ref="A130:Q130"/>
    <mergeCell ref="G120:I120"/>
    <mergeCell ref="J120:L120"/>
    <mergeCell ref="A154:Q154"/>
    <mergeCell ref="E157:F157"/>
    <mergeCell ref="A133:Q133"/>
    <mergeCell ref="A135:Q135"/>
    <mergeCell ref="A137:Q137"/>
    <mergeCell ref="A139:Q139"/>
    <mergeCell ref="A148:Q148"/>
    <mergeCell ref="A151:Q151"/>
    <mergeCell ref="A141:Q141"/>
    <mergeCell ref="A143:Q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Erik</dc:creator>
  <cp:keywords/>
  <dc:description/>
  <cp:lastModifiedBy>Ilme Kukk</cp:lastModifiedBy>
  <cp:lastPrinted>2016-01-29T10:43:53Z</cp:lastPrinted>
  <dcterms:created xsi:type="dcterms:W3CDTF">2009-02-01T09:46:56Z</dcterms:created>
  <dcterms:modified xsi:type="dcterms:W3CDTF">2019-01-28T14:17:34Z</dcterms:modified>
  <cp:category/>
  <cp:version/>
  <cp:contentType/>
  <cp:contentStatus/>
</cp:coreProperties>
</file>